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13" activeTab="19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<sst xmlns="http://schemas.openxmlformats.org/spreadsheetml/2006/main" count="981" uniqueCount="397">
  <si>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</si>
  <si>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</si>
  <si>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</si>
  <si>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</si>
  <si>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</si>
  <si>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</si>
  <si>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</si>
  <si>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</si>
  <si>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</si>
  <si>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</si>
  <si>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</si>
  <si>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</si>
  <si>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</si>
  <si>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</si>
  <si>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</si>
  <si>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</si>
  <si>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</si>
  <si>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</si>
  <si>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</si>
  <si>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</si>
  <si>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</si>
  <si>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</si>
  <si>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</si>
  <si>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</si>
  <si>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</si>
  <si>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</si>
  <si>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</si>
  <si>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</si>
  <si>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</si>
  <si>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</si>
  <si>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</si>
  <si>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</si>
  <si>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</si>
  <si>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</si>
  <si>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</si>
  <si>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</si>
  <si>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</si>
  <si>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</si>
  <si>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</si>
  <si>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</si>
  <si>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</si>
  <si>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292</t>
  </si>
  <si>
    <t>富源县信访局</t>
  </si>
  <si>
    <t>292001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</si>
  <si>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</si>
  <si>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</si>
  <si>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</si>
  <si>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</si>
  <si>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</si>
  <si>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</si>
  <si>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</si>
  <si>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</si>
  <si>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</si>
  <si>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</si>
  <si>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</si>
  <si>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</si>
  <si>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</si>
  <si>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</si>
  <si>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</si>
  <si>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20140</t>
  </si>
  <si>
    <t>信访事务</t>
  </si>
  <si>
    <t>2014001</t>
  </si>
  <si>
    <t>行政运行</t>
  </si>
  <si>
    <t>2014004</t>
  </si>
  <si>
    <t>信访业务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</si>
  <si>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</si>
  <si>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</si>
  <si>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</si>
  <si>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</si>
  <si>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</si>
  <si>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</si>
  <si>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</si>
  <si>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</si>
  <si>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</si>
  <si>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</si>
  <si>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</si>
  <si>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</si>
  <si>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</si>
  <si>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</si>
  <si>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</si>
  <si>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</si>
  <si>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</si>
  <si>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</si>
  <si>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</si>
  <si>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</si>
  <si>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</si>
  <si>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</si>
  <si>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</si>
  <si>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</si>
  <si>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</si>
  <si>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</si>
  <si>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</si>
  <si>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</si>
  <si>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</si>
  <si>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</si>
  <si>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</si>
  <si>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</si>
  <si>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</si>
  <si>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</si>
  <si>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</si>
  <si>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</si>
  <si>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</si>
  <si>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</si>
  <si>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</si>
  <si>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</si>
  <si>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</si>
  <si>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</si>
  <si>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</si>
  <si>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</si>
  <si>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</si>
  <si>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</si>
  <si>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</si>
  <si>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</si>
  <si>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</si>
  <si>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</si>
  <si>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</si>
  <si>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</si>
  <si>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</si>
  <si>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</si>
  <si>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</si>
  <si>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</si>
  <si>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/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</si>
  <si>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</si>
  <si>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</si>
  <si>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</si>
  <si>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</si>
  <si>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</si>
  <si>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</si>
  <si>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</si>
  <si>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</si>
  <si>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</si>
  <si>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</si>
  <si>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</si>
  <si>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</si>
  <si>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一般公共预算支出预算明细表（按经济科目分类）</t>
  </si>
  <si>
    <t>单位:万元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</si>
  <si>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</si>
  <si>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</si>
  <si>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</si>
  <si>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</si>
  <si>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</si>
  <si>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</si>
  <si>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</si>
  <si>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</si>
  <si>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</si>
  <si>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</si>
  <si>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</si>
  <si>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</si>
  <si>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</si>
  <si>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</si>
  <si>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</si>
  <si>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</si>
  <si>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</si>
  <si>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</si>
  <si>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</si>
  <si>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</si>
  <si>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</si>
  <si>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</si>
  <si>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</si>
  <si>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</si>
  <si>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</si>
  <si>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</si>
  <si>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</si>
  <si>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</si>
  <si>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</si>
  <si>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</si>
  <si>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</si>
  <si>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</si>
  <si>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03</t>
  </si>
  <si>
    <t>奖金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</si>
  <si>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</si>
  <si>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</si>
  <si>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</si>
  <si>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</si>
  <si>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</si>
  <si>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</si>
  <si>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</si>
  <si>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</si>
  <si>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</si>
  <si>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</si>
  <si>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05</t>
  </si>
  <si>
    <t>委托业务费</t>
  </si>
  <si>
    <t>职工基本医疗保险缴费</t>
  </si>
  <si>
    <t>06</t>
  </si>
  <si>
    <t>公务接待费</t>
  </si>
  <si>
    <t>公务员医疗补助缴费</t>
  </si>
  <si>
    <t>公务用车运行维护费</t>
  </si>
  <si>
    <t>其他社会保障缴费</t>
  </si>
  <si>
    <t>505</t>
  </si>
  <si>
    <t>对事业单位经常性补助</t>
  </si>
  <si>
    <t>302</t>
  </si>
  <si>
    <t>商品和服务支出</t>
  </si>
  <si>
    <t>办公费</t>
  </si>
  <si>
    <t>509</t>
  </si>
  <si>
    <t>对个人和家庭的补助</t>
  </si>
  <si>
    <t>邮电费</t>
  </si>
  <si>
    <t>社会福利和救助</t>
  </si>
  <si>
    <t>差旅费</t>
  </si>
  <si>
    <t>离退休费</t>
  </si>
  <si>
    <t>26</t>
  </si>
  <si>
    <t>劳务费</t>
  </si>
  <si>
    <t>28</t>
  </si>
  <si>
    <t>工会经费</t>
  </si>
  <si>
    <t>29</t>
  </si>
  <si>
    <t>福利费</t>
  </si>
  <si>
    <t>31</t>
  </si>
  <si>
    <t>39</t>
  </si>
  <si>
    <t>其他交通费用</t>
  </si>
  <si>
    <t>303</t>
  </si>
  <si>
    <t>退休费</t>
  </si>
  <si>
    <t>生活补助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</si>
  <si>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</si>
  <si>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</si>
  <si>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</si>
  <si>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</si>
  <si>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</si>
  <si>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</si>
  <si>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</si>
  <si>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</si>
  <si>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</si>
  <si>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</si>
  <si>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</si>
  <si>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</si>
  <si>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</si>
  <si>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</si>
  <si>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</si>
  <si>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</si>
  <si>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</si>
  <si>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</si>
  <si>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</si>
  <si>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</si>
  <si>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</si>
  <si>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</si>
  <si>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</si>
  <si>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</si>
  <si>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</si>
  <si>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</si>
  <si>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</si>
  <si>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530325210000000023816</t>
  </si>
  <si>
    <t>行政人员支出工资</t>
  </si>
  <si>
    <t>30101</t>
  </si>
  <si>
    <t>530325210000000023817</t>
  </si>
  <si>
    <t>事业人员支出工资</t>
  </si>
  <si>
    <t>30102</t>
  </si>
  <si>
    <t>30103</t>
  </si>
  <si>
    <t>530325231100001501947</t>
  </si>
  <si>
    <t>公务员年终考核奖</t>
  </si>
  <si>
    <t>30107</t>
  </si>
  <si>
    <t>530325231100001501969</t>
  </si>
  <si>
    <t>事业人员参照公务员规范后绩效奖</t>
  </si>
  <si>
    <t>530325210000000023824</t>
  </si>
  <si>
    <t>养老保险</t>
  </si>
  <si>
    <t>30108</t>
  </si>
  <si>
    <t>530325221100000608616</t>
  </si>
  <si>
    <t>职业年金</t>
  </si>
  <si>
    <t>30109</t>
  </si>
  <si>
    <t>530325210000000023825</t>
  </si>
  <si>
    <t>医疗保险</t>
  </si>
  <si>
    <t>30110</t>
  </si>
  <si>
    <t>530325210000000023820</t>
  </si>
  <si>
    <t>30111</t>
  </si>
  <si>
    <t>530325210000000023823</t>
  </si>
  <si>
    <t>退休公务员医疗</t>
  </si>
  <si>
    <t>530325210000000023819</t>
  </si>
  <si>
    <t>工伤保险</t>
  </si>
  <si>
    <t>30112</t>
  </si>
  <si>
    <t>530325210000000023821</t>
  </si>
  <si>
    <t>生育保险</t>
  </si>
  <si>
    <t>530325210000000023826</t>
  </si>
  <si>
    <t>30113</t>
  </si>
  <si>
    <t>530325231100001501971</t>
  </si>
  <si>
    <t>一般公用经费</t>
  </si>
  <si>
    <t>30201</t>
  </si>
  <si>
    <t>30211</t>
  </si>
  <si>
    <t>30215</t>
  </si>
  <si>
    <t>30207</t>
  </si>
  <si>
    <t>530325231100001511569</t>
  </si>
  <si>
    <t>公务接待</t>
  </si>
  <si>
    <t>30217</t>
  </si>
  <si>
    <t>30226</t>
  </si>
  <si>
    <t>530325221100000608618</t>
  </si>
  <si>
    <t>30228</t>
  </si>
  <si>
    <t>30229</t>
  </si>
  <si>
    <t>530325210000000023828</t>
  </si>
  <si>
    <t>公车购置及运维费</t>
  </si>
  <si>
    <t>30231</t>
  </si>
  <si>
    <t>530325210000000023830</t>
  </si>
  <si>
    <t>行政人员公务交通补贴</t>
  </si>
  <si>
    <t>30239</t>
  </si>
  <si>
    <t>530325210000000023827</t>
  </si>
  <si>
    <t>30302</t>
  </si>
  <si>
    <t>30305</t>
  </si>
  <si>
    <t>预算05-1表</t>
  </si>
  <si>
    <t>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</si>
  <si>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</si>
  <si>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</si>
  <si>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</si>
  <si>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</si>
  <si>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</si>
  <si>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解决特殊疑难信访问题中央补助资金</t>
  </si>
  <si>
    <t>事业发展类</t>
  </si>
  <si>
    <t>530325241100002552161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</si>
  <si>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</si>
  <si>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</si>
  <si>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</si>
  <si>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</si>
  <si>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</si>
  <si>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</si>
  <si>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</si>
  <si>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</si>
  <si>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</si>
  <si>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</si>
  <si>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</si>
  <si>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</si>
  <si>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说明：富源县信访局2024年无本次下达部门项目绩效目标，故以空表填列。</t>
  </si>
  <si>
    <t>预算05-3表</t>
  </si>
  <si>
    <t>项目支出绩效目标表（另文下达）</t>
  </si>
  <si>
    <t>'="单位名称："&amp;FX_FIRST("Parameter","@DATA_ID")</t>
  </si>
  <si>
    <t>说明：富源县信访局2024年无另文下达的项目支出绩效目标，故以空表填列。</t>
  </si>
  <si>
    <t>预算06表</t>
  </si>
  <si>
    <t>政府性基金预算支出预算表</t>
  </si>
  <si>
    <t>单位名称</t>
  </si>
  <si>
    <t>本年政府性基金预算支出</t>
  </si>
  <si>
    <t>说明：富源县信访局2024年无政府性基金预算支出，故以空表填列。</t>
  </si>
  <si>
    <t>预算07表</t>
  </si>
  <si>
    <t xml:space="preserve"> 国有资本经营预算支出预算表</t>
  </si>
  <si>
    <t>本年国有资本经营预算支出</t>
  </si>
  <si>
    <t>说明：富源县信访局2024年无国有资本经营预算，故以空表填列。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</si>
  <si>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</si>
  <si>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</si>
  <si>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</si>
  <si>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</si>
  <si>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</si>
  <si>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</si>
  <si>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</si>
  <si>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</si>
  <si>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</si>
  <si>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</si>
  <si>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</si>
  <si>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公务用车加油</t>
  </si>
  <si>
    <t>车辆加油、添加燃料服务</t>
  </si>
  <si>
    <t>元</t>
  </si>
  <si>
    <t>车辆维修和保养服务</t>
  </si>
  <si>
    <t>公务用车保险</t>
  </si>
  <si>
    <t>机动车保险服务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</si>
  <si>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</si>
  <si>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</si>
  <si>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</si>
  <si>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</si>
  <si>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</si>
  <si>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</si>
  <si>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</si>
  <si>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</si>
  <si>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</si>
  <si>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</si>
  <si>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说明：富源县信访局2024年无政府购买服务预算，故以空表填列。</t>
  </si>
  <si>
    <t>预算09-1表</t>
  </si>
  <si>
    <t>县对下转移支付预算表</t>
  </si>
  <si>
    <t>单位名称：富源县信访局</t>
  </si>
  <si>
    <t>单位名称（项目）</t>
  </si>
  <si>
    <t>地区</t>
  </si>
  <si>
    <t>政府性基金</t>
  </si>
  <si>
    <t>中安街道</t>
  </si>
  <si>
    <t>胜境街道</t>
  </si>
  <si>
    <t>后所镇</t>
  </si>
  <si>
    <t>墨红镇</t>
  </si>
  <si>
    <t>大河镇</t>
  </si>
  <si>
    <t>营上镇</t>
  </si>
  <si>
    <t>竹园镇</t>
  </si>
  <si>
    <t>富村镇</t>
  </si>
  <si>
    <t>老厂镇</t>
  </si>
  <si>
    <t>十八连山镇</t>
  </si>
  <si>
    <t>黄泥河镇</t>
  </si>
  <si>
    <t>说明：富源县信访局2024年无县对下转移支付预算，故以空表填列。</t>
  </si>
  <si>
    <t>预算09-2表</t>
  </si>
  <si>
    <t>县对下转移支付绩效目标表</t>
  </si>
  <si>
    <t>说明：富源县信访局2024年无县对下转移支付绩效目标，故以空表填列。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</si>
  <si>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</si>
  <si>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</si>
  <si>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</si>
  <si>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</si>
  <si>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</si>
  <si>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</si>
  <si>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</si>
  <si>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</si>
  <si>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</si>
  <si>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说明：富源县信访局2024年无新增资产配置，故以空表填列。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</si>
  <si>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</si>
  <si>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</si>
  <si>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</si>
  <si>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</si>
  <si>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</si>
  <si>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</si>
  <si>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</si>
  <si>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</si>
  <si>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</si>
  <si>
    <t>说明：富源县信访局2024年无部门项目中期规划预算，故以空表填列。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</si>
</sst>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.00;\-#,##0.00;;@"/>
    <numFmt numFmtId="181" formatCode="#,##0.00_);[Red]\-#,##0.00\ "/>
  </numFmts>
  <fonts count="9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1"/>
      <color indexed="8"/>
      <name val="Calibri"/>
      <family val="0"/>
    </font>
    <font>
      <sz val="9"/>
      <color indexed="8"/>
      <name val="SimSun"/>
      <family val="0"/>
    </font>
    <font>
      <sz val="9.75"/>
      <color indexed="8"/>
      <name val="宋体"/>
      <family val="0"/>
    </font>
    <font>
      <sz val="9.75"/>
      <color indexed="8"/>
      <name val="SimSun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0"/>
      <color indexed="8"/>
      <name val="Arial"/>
      <family val="2"/>
    </font>
    <font>
      <sz val="10.5"/>
      <color indexed="8"/>
      <name val="normal"/>
      <family val="2"/>
    </font>
    <font>
      <sz val="10.5"/>
      <color indexed="8"/>
      <name val="SimSun"/>
      <family val="0"/>
    </font>
    <font>
      <sz val="10.5"/>
      <color indexed="8"/>
      <name val="宋体"/>
      <family val="0"/>
    </font>
    <font>
      <sz val="19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20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0"/>
      <color rgb="FF000000"/>
      <name val="宋体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u val="single"/>
      <sz val="11"/>
      <color rgb="FF800080"/>
      <name val="Calibri"/>
      <family val="0"/>
    </font>
    <font>
      <sz val="10"/>
      <color rgb="FFFFFFFF"/>
      <name val="宋体"/>
      <family val="0"/>
    </font>
    <font>
      <sz val="10"/>
      <color rgb="FF000000"/>
      <name val="Arial"/>
      <family val="2"/>
    </font>
    <font>
      <b/>
      <sz val="11"/>
      <color theme="0"/>
      <name val="Calibri"/>
      <family val="0"/>
    </font>
    <font>
      <b/>
      <sz val="20"/>
      <color rgb="FF000000"/>
      <name val="宋体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23"/>
      <color rgb="FF000000"/>
      <name val="宋体"/>
      <family val="0"/>
    </font>
    <font>
      <sz val="9"/>
      <color theme="1"/>
      <name val="宋体"/>
      <family val="0"/>
    </font>
    <font>
      <b/>
      <sz val="22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11"/>
      <color rgb="FF000000"/>
      <name val="Calibri"/>
      <family val="0"/>
    </font>
    <font>
      <sz val="9"/>
      <color rgb="FF000000"/>
      <name val="Calibri"/>
      <family val="0"/>
    </font>
    <font>
      <sz val="9"/>
      <color rgb="FF000000"/>
      <name val="SimSun"/>
      <family val="0"/>
    </font>
    <font>
      <sz val="9.75"/>
      <color rgb="FF000000"/>
      <name val="Calibri"/>
      <family val="0"/>
    </font>
    <font>
      <sz val="9.75"/>
      <color rgb="FF000000"/>
      <name val="SimSun"/>
      <family val="0"/>
    </font>
    <font>
      <sz val="10.5"/>
      <color rgb="FF000000"/>
      <name val="normal"/>
      <family val="2"/>
    </font>
    <font>
      <sz val="10.5"/>
      <color rgb="FF000000"/>
      <name val="SimSun"/>
      <family val="0"/>
    </font>
    <font>
      <sz val="10.5"/>
      <color rgb="FF000000"/>
      <name val="宋体"/>
      <family val="0"/>
    </font>
    <font>
      <sz val="19"/>
      <color rgb="FF000000"/>
      <name val="宋体"/>
      <family val="0"/>
    </font>
    <font>
      <sz val="20"/>
      <color rgb="FF000000"/>
      <name val="方正小标宋简体"/>
      <family val="0"/>
    </font>
    <font>
      <sz val="10.5"/>
      <color theme="1"/>
      <name val="normal"/>
      <family val="2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1">
      <alignment horizontal="center" vertical="center" wrapText="1"/>
      <protection locked="0"/>
    </xf>
    <xf numFmtId="0" fontId="50" fillId="0" borderId="2">
      <alignment horizontal="left" vertical="center" wrapText="1"/>
      <protection locked="0"/>
    </xf>
    <xf numFmtId="0" fontId="50" fillId="0" borderId="3">
      <alignment horizontal="left" vertical="center" wrapText="1"/>
      <protection locked="0"/>
    </xf>
    <xf numFmtId="0" fontId="50" fillId="0" borderId="4">
      <alignment horizontal="center" vertical="center" wrapText="1"/>
      <protection locked="0"/>
    </xf>
    <xf numFmtId="0" fontId="50" fillId="0" borderId="5">
      <alignment horizontal="right" vertical="center"/>
      <protection locked="0"/>
    </xf>
    <xf numFmtId="0" fontId="50" fillId="0" borderId="0">
      <alignment horizontal="left" vertical="center" wrapText="1"/>
      <protection/>
    </xf>
    <xf numFmtId="0" fontId="50" fillId="0" borderId="1">
      <alignment horizontal="center" vertical="center"/>
      <protection locked="0"/>
    </xf>
    <xf numFmtId="0" fontId="0" fillId="0" borderId="0">
      <alignment/>
      <protection/>
    </xf>
    <xf numFmtId="0" fontId="50" fillId="0" borderId="2">
      <alignment horizontal="left" vertical="center"/>
      <protection locked="0"/>
    </xf>
    <xf numFmtId="0" fontId="0" fillId="0" borderId="0">
      <alignment/>
      <protection/>
    </xf>
    <xf numFmtId="0" fontId="51" fillId="0" borderId="6">
      <alignment horizontal="center" vertical="center" wrapText="1"/>
      <protection/>
    </xf>
    <xf numFmtId="0" fontId="51" fillId="0" borderId="6">
      <alignment horizontal="center" vertical="center"/>
      <protection/>
    </xf>
    <xf numFmtId="0" fontId="52" fillId="0" borderId="4">
      <alignment horizontal="center" vertical="center" wrapText="1"/>
      <protection/>
    </xf>
    <xf numFmtId="0" fontId="53" fillId="2" borderId="0" applyNumberFormat="0" applyBorder="0" applyAlignment="0" applyProtection="0"/>
    <xf numFmtId="0" fontId="9" fillId="0" borderId="0">
      <alignment vertical="top"/>
      <protection locked="0"/>
    </xf>
    <xf numFmtId="0" fontId="19" fillId="0" borderId="0">
      <alignment/>
      <protection/>
    </xf>
    <xf numFmtId="0" fontId="19" fillId="0" borderId="0">
      <alignment vertical="center"/>
      <protection/>
    </xf>
    <xf numFmtId="0" fontId="54" fillId="0" borderId="7">
      <alignment horizontal="center" vertical="center" wrapText="1"/>
      <protection/>
    </xf>
    <xf numFmtId="0" fontId="51" fillId="0" borderId="8">
      <alignment horizontal="center" vertical="center" wrapText="1"/>
      <protection/>
    </xf>
    <xf numFmtId="0" fontId="54" fillId="0" borderId="5">
      <alignment horizontal="center" vertical="center"/>
      <protection locked="0"/>
    </xf>
    <xf numFmtId="0" fontId="51" fillId="0" borderId="9">
      <alignment horizontal="center" vertical="center" wrapText="1"/>
      <protection locked="0"/>
    </xf>
    <xf numFmtId="0" fontId="50" fillId="0" borderId="5">
      <alignment horizontal="left" vertical="center"/>
      <protection/>
    </xf>
    <xf numFmtId="0" fontId="51" fillId="0" borderId="10">
      <alignment horizontal="center" vertical="center"/>
      <protection/>
    </xf>
    <xf numFmtId="0" fontId="51" fillId="0" borderId="3">
      <alignment horizontal="center" vertical="center" wrapText="1"/>
      <protection locked="0"/>
    </xf>
    <xf numFmtId="3" fontId="51" fillId="0" borderId="5">
      <alignment horizontal="center" vertical="top"/>
      <protection locked="0"/>
    </xf>
    <xf numFmtId="0" fontId="51" fillId="0" borderId="4">
      <alignment vertical="center" wrapText="1"/>
      <protection/>
    </xf>
    <xf numFmtId="0" fontId="51" fillId="0" borderId="1">
      <alignment horizontal="center" vertical="center"/>
      <protection/>
    </xf>
    <xf numFmtId="0" fontId="51" fillId="0" borderId="11">
      <alignment horizontal="center" vertical="center" wrapText="1"/>
      <protection/>
    </xf>
    <xf numFmtId="0" fontId="55" fillId="3" borderId="0" applyNumberFormat="0" applyBorder="0" applyAlignment="0" applyProtection="0"/>
    <xf numFmtId="0" fontId="54" fillId="0" borderId="3">
      <alignment horizontal="center" vertical="center"/>
      <protection/>
    </xf>
    <xf numFmtId="177" fontId="0" fillId="0" borderId="0" applyFont="0" applyFill="0" applyBorder="0" applyAlignment="0" applyProtection="0"/>
    <xf numFmtId="0" fontId="56" fillId="4" borderId="0" applyNumberFormat="0" applyBorder="0" applyAlignment="0" applyProtection="0"/>
    <xf numFmtId="0" fontId="51" fillId="0" borderId="11">
      <alignment horizontal="center" vertical="center" wrapText="1"/>
      <protection locked="0"/>
    </xf>
    <xf numFmtId="49" fontId="51" fillId="0" borderId="4">
      <alignment horizontal="center" vertical="center"/>
      <protection locked="0"/>
    </xf>
    <xf numFmtId="0" fontId="53" fillId="5" borderId="0" applyNumberFormat="0" applyBorder="0" applyAlignment="0" applyProtection="0"/>
    <xf numFmtId="0" fontId="51" fillId="0" borderId="8">
      <alignment horizontal="center" vertical="center"/>
      <protection/>
    </xf>
    <xf numFmtId="0" fontId="57" fillId="6" borderId="12" applyNumberFormat="0" applyAlignment="0" applyProtection="0"/>
    <xf numFmtId="0" fontId="58" fillId="7" borderId="0" applyNumberFormat="0" applyBorder="0" applyAlignment="0" applyProtection="0"/>
    <xf numFmtId="0" fontId="54" fillId="0" borderId="1">
      <alignment horizontal="center" vertical="center"/>
      <protection/>
    </xf>
    <xf numFmtId="0" fontId="59" fillId="0" borderId="13" applyNumberFormat="0" applyFill="0" applyAlignment="0" applyProtection="0"/>
    <xf numFmtId="0" fontId="51" fillId="0" borderId="3">
      <alignment horizontal="center" vertical="center"/>
      <protection/>
    </xf>
    <xf numFmtId="0" fontId="50" fillId="0" borderId="0">
      <alignment horizontal="left" vertical="center" wrapText="1"/>
      <protection locked="0"/>
    </xf>
    <xf numFmtId="0" fontId="51" fillId="0" borderId="1">
      <alignment horizontal="center" vertical="center" wrapText="1"/>
      <protection/>
    </xf>
    <xf numFmtId="0" fontId="60" fillId="0" borderId="0" applyNumberFormat="0" applyFill="0" applyBorder="0" applyAlignment="0" applyProtection="0"/>
    <xf numFmtId="0" fontId="54" fillId="0" borderId="4">
      <alignment horizontal="center" vertical="center"/>
      <protection locked="0"/>
    </xf>
    <xf numFmtId="0" fontId="50" fillId="0" borderId="3">
      <alignment horizontal="left" vertical="center"/>
      <protection locked="0"/>
    </xf>
    <xf numFmtId="0" fontId="53" fillId="8" borderId="0" applyNumberFormat="0" applyBorder="0" applyAlignment="0" applyProtection="0"/>
    <xf numFmtId="0" fontId="50" fillId="0" borderId="0">
      <alignment horizontal="left" vertical="center"/>
      <protection locked="0"/>
    </xf>
    <xf numFmtId="0" fontId="51" fillId="0" borderId="10">
      <alignment horizontal="center" vertical="center" wrapText="1"/>
      <protection locked="0"/>
    </xf>
    <xf numFmtId="0" fontId="54" fillId="0" borderId="8">
      <alignment horizontal="center" vertical="center"/>
      <protection/>
    </xf>
    <xf numFmtId="0" fontId="51" fillId="0" borderId="1">
      <alignment horizontal="center" vertical="center" wrapText="1"/>
      <protection locked="0"/>
    </xf>
    <xf numFmtId="0" fontId="53" fillId="9" borderId="0" applyNumberFormat="0" applyBorder="0" applyAlignment="0" applyProtection="0"/>
    <xf numFmtId="0" fontId="61" fillId="0" borderId="1">
      <alignment horizontal="center" vertical="center"/>
      <protection/>
    </xf>
    <xf numFmtId="178" fontId="0" fillId="0" borderId="0" applyFont="0" applyFill="0" applyBorder="0" applyAlignment="0" applyProtection="0"/>
    <xf numFmtId="0" fontId="50" fillId="0" borderId="4">
      <alignment horizontal="left" vertical="center"/>
      <protection/>
    </xf>
    <xf numFmtId="0" fontId="62" fillId="0" borderId="0" applyNumberFormat="0" applyFill="0" applyBorder="0" applyAlignment="0" applyProtection="0"/>
    <xf numFmtId="0" fontId="56" fillId="10" borderId="0" applyNumberFormat="0" applyBorder="0" applyAlignment="0" applyProtection="0"/>
    <xf numFmtId="0" fontId="54" fillId="0" borderId="2">
      <alignment horizontal="center" vertical="center"/>
      <protection locked="0"/>
    </xf>
    <xf numFmtId="0" fontId="63" fillId="0" borderId="14" applyNumberFormat="0" applyFill="0" applyAlignment="0" applyProtection="0"/>
    <xf numFmtId="0" fontId="19" fillId="0" borderId="0">
      <alignment/>
      <protection/>
    </xf>
    <xf numFmtId="0" fontId="54" fillId="0" borderId="2">
      <alignment horizontal="center" vertical="center" wrapText="1"/>
      <protection locked="0"/>
    </xf>
    <xf numFmtId="0" fontId="64" fillId="0" borderId="15" applyNumberFormat="0" applyFill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4" fillId="0" borderId="6">
      <alignment horizontal="center" vertical="center"/>
      <protection locked="0"/>
    </xf>
    <xf numFmtId="0" fontId="51" fillId="0" borderId="5">
      <alignment horizontal="center" vertical="center" wrapText="1"/>
      <protection locked="0"/>
    </xf>
    <xf numFmtId="0" fontId="54" fillId="0" borderId="11">
      <alignment horizontal="center" vertical="center" wrapText="1"/>
      <protection locked="0"/>
    </xf>
    <xf numFmtId="0" fontId="54" fillId="0" borderId="4">
      <alignment horizontal="center" vertical="center"/>
      <protection/>
    </xf>
    <xf numFmtId="0" fontId="51" fillId="0" borderId="2">
      <alignment horizontal="center" vertical="center"/>
      <protection/>
    </xf>
    <xf numFmtId="0" fontId="51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>
      <alignment horizontal="right"/>
      <protection locked="0"/>
    </xf>
    <xf numFmtId="0" fontId="2" fillId="0" borderId="0">
      <alignment/>
      <protection/>
    </xf>
    <xf numFmtId="0" fontId="68" fillId="0" borderId="4">
      <alignment horizontal="center" vertical="center"/>
      <protection/>
    </xf>
    <xf numFmtId="0" fontId="51" fillId="0" borderId="3">
      <alignment horizontal="center" vertical="center"/>
      <protection locked="0"/>
    </xf>
    <xf numFmtId="0" fontId="51" fillId="0" borderId="0">
      <alignment wrapText="1"/>
      <protection/>
    </xf>
    <xf numFmtId="0" fontId="63" fillId="0" borderId="0" applyNumberFormat="0" applyFill="0" applyBorder="0" applyAlignment="0" applyProtection="0"/>
    <xf numFmtId="3" fontId="54" fillId="0" borderId="6">
      <alignment horizontal="center" vertical="center"/>
      <protection/>
    </xf>
    <xf numFmtId="0" fontId="69" fillId="13" borderId="16" applyNumberFormat="0" applyAlignment="0" applyProtection="0"/>
    <xf numFmtId="0" fontId="70" fillId="0" borderId="0">
      <alignment horizontal="center" vertical="center"/>
      <protection/>
    </xf>
    <xf numFmtId="0" fontId="53" fillId="14" borderId="0" applyNumberFormat="0" applyBorder="0" applyAlignment="0" applyProtection="0"/>
    <xf numFmtId="0" fontId="61" fillId="0" borderId="3">
      <alignment horizontal="center" vertical="center"/>
      <protection/>
    </xf>
    <xf numFmtId="0" fontId="53" fillId="15" borderId="0" applyNumberFormat="0" applyBorder="0" applyAlignment="0" applyProtection="0"/>
    <xf numFmtId="49" fontId="9" fillId="0" borderId="4">
      <alignment horizontal="left" vertical="center" wrapText="1"/>
      <protection/>
    </xf>
    <xf numFmtId="176" fontId="0" fillId="0" borderId="0" applyFont="0" applyFill="0" applyBorder="0" applyAlignment="0" applyProtection="0"/>
    <xf numFmtId="0" fontId="50" fillId="0" borderId="0">
      <alignment horizontal="left" vertical="center"/>
      <protection/>
    </xf>
    <xf numFmtId="0" fontId="53" fillId="16" borderId="0" applyNumberFormat="0" applyBorder="0" applyAlignment="0" applyProtection="0"/>
    <xf numFmtId="0" fontId="0" fillId="17" borderId="17" applyNumberFormat="0" applyFont="0" applyAlignment="0" applyProtection="0"/>
    <xf numFmtId="0" fontId="56" fillId="18" borderId="0" applyNumberFormat="0" applyBorder="0" applyAlignment="0" applyProtection="0"/>
    <xf numFmtId="0" fontId="71" fillId="19" borderId="0" applyNumberFormat="0" applyBorder="0" applyAlignment="0" applyProtection="0"/>
    <xf numFmtId="0" fontId="50" fillId="0" borderId="5">
      <alignment horizontal="right" vertical="center"/>
      <protection/>
    </xf>
    <xf numFmtId="0" fontId="51" fillId="0" borderId="10">
      <alignment horizontal="center" vertical="center" wrapText="1"/>
      <protection/>
    </xf>
    <xf numFmtId="0" fontId="51" fillId="0" borderId="11">
      <alignment horizontal="center" vertical="center"/>
      <protection/>
    </xf>
    <xf numFmtId="49" fontId="51" fillId="0" borderId="3">
      <alignment horizontal="center" vertical="center" wrapText="1"/>
      <protection/>
    </xf>
    <xf numFmtId="0" fontId="72" fillId="0" borderId="18" applyNumberFormat="0" applyFill="0" applyAlignment="0" applyProtection="0"/>
    <xf numFmtId="9" fontId="0" fillId="0" borderId="0" applyFont="0" applyFill="0" applyBorder="0" applyAlignment="0" applyProtection="0"/>
    <xf numFmtId="0" fontId="54" fillId="0" borderId="19">
      <alignment horizontal="center" vertical="center" wrapText="1"/>
      <protection locked="0"/>
    </xf>
    <xf numFmtId="0" fontId="56" fillId="20" borderId="0" applyNumberFormat="0" applyBorder="0" applyAlignment="0" applyProtection="0"/>
    <xf numFmtId="0" fontId="50" fillId="0" borderId="0">
      <alignment horizontal="right"/>
      <protection/>
    </xf>
    <xf numFmtId="0" fontId="50" fillId="0" borderId="0">
      <alignment horizontal="right" wrapText="1"/>
      <protection locked="0"/>
    </xf>
    <xf numFmtId="0" fontId="51" fillId="0" borderId="2">
      <alignment horizontal="center" vertical="center"/>
      <protection locked="0"/>
    </xf>
    <xf numFmtId="0" fontId="54" fillId="0" borderId="3">
      <alignment horizontal="center" vertical="center" wrapText="1"/>
      <protection locked="0"/>
    </xf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49" fontId="51" fillId="0" borderId="4">
      <alignment horizontal="center" vertical="center"/>
      <protection/>
    </xf>
    <xf numFmtId="0" fontId="50" fillId="0" borderId="0">
      <alignment horizontal="right" vertical="center"/>
      <protection/>
    </xf>
    <xf numFmtId="0" fontId="51" fillId="0" borderId="10">
      <alignment horizontal="center" vertical="center"/>
      <protection locked="0"/>
    </xf>
    <xf numFmtId="0" fontId="54" fillId="0" borderId="6">
      <alignment horizontal="center" vertical="center"/>
      <protection/>
    </xf>
    <xf numFmtId="0" fontId="56" fillId="25" borderId="0" applyNumberFormat="0" applyBorder="0" applyAlignment="0" applyProtection="0"/>
    <xf numFmtId="49" fontId="51" fillId="0" borderId="1">
      <alignment horizontal="center" vertical="center" wrapText="1"/>
      <protection/>
    </xf>
    <xf numFmtId="0" fontId="56" fillId="26" borderId="0" applyNumberFormat="0" applyBorder="0" applyAlignment="0" applyProtection="0"/>
    <xf numFmtId="0" fontId="53" fillId="27" borderId="0" applyNumberFormat="0" applyBorder="0" applyAlignment="0" applyProtection="0"/>
    <xf numFmtId="0" fontId="51" fillId="0" borderId="4">
      <alignment horizontal="center" vertical="center"/>
      <protection/>
    </xf>
    <xf numFmtId="0" fontId="53" fillId="28" borderId="0" applyNumberFormat="0" applyBorder="0" applyAlignment="0" applyProtection="0"/>
    <xf numFmtId="0" fontId="51" fillId="0" borderId="20">
      <alignment horizontal="center" vertical="center" wrapText="1"/>
      <protection/>
    </xf>
    <xf numFmtId="0" fontId="51" fillId="0" borderId="0">
      <alignment/>
      <protection locked="0"/>
    </xf>
    <xf numFmtId="0" fontId="56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8">
      <alignment horizontal="center" vertical="center" wrapText="1"/>
      <protection locked="0"/>
    </xf>
    <xf numFmtId="0" fontId="51" fillId="0" borderId="20">
      <alignment horizontal="center" vertical="center"/>
      <protection/>
    </xf>
    <xf numFmtId="0" fontId="50" fillId="0" borderId="3">
      <alignment horizontal="right" vertical="center"/>
      <protection locked="0"/>
    </xf>
    <xf numFmtId="3" fontId="54" fillId="0" borderId="1">
      <alignment horizontal="center" vertical="center"/>
      <protection/>
    </xf>
    <xf numFmtId="0" fontId="50" fillId="0" borderId="4">
      <alignment horizontal="center" vertical="center"/>
      <protection locked="0"/>
    </xf>
    <xf numFmtId="0" fontId="54" fillId="0" borderId="5">
      <alignment horizontal="center" vertical="center"/>
      <protection/>
    </xf>
    <xf numFmtId="0" fontId="54" fillId="0" borderId="0">
      <alignment horizontal="right"/>
      <protection/>
    </xf>
    <xf numFmtId="3" fontId="54" fillId="0" borderId="5">
      <alignment horizontal="center" vertical="center"/>
      <protection/>
    </xf>
    <xf numFmtId="0" fontId="50" fillId="0" borderId="2">
      <alignment horizontal="left" vertical="center"/>
      <protection/>
    </xf>
    <xf numFmtId="0" fontId="54" fillId="0" borderId="2">
      <alignment horizontal="center" vertical="center" wrapText="1"/>
      <protection/>
    </xf>
    <xf numFmtId="0" fontId="51" fillId="0" borderId="6">
      <alignment horizontal="center" vertical="center" wrapText="1"/>
      <protection locked="0"/>
    </xf>
    <xf numFmtId="0" fontId="2" fillId="0" borderId="0">
      <alignment/>
      <protection/>
    </xf>
    <xf numFmtId="0" fontId="51" fillId="0" borderId="0">
      <alignment horizontal="right" vertical="center"/>
      <protection locked="0"/>
    </xf>
    <xf numFmtId="0" fontId="54" fillId="0" borderId="5">
      <alignment horizontal="center" vertical="center" wrapText="1"/>
      <protection locked="0"/>
    </xf>
    <xf numFmtId="0" fontId="73" fillId="6" borderId="21" applyNumberFormat="0" applyAlignment="0" applyProtection="0"/>
    <xf numFmtId="0" fontId="51" fillId="0" borderId="9">
      <alignment horizontal="center" vertical="center" wrapText="1"/>
      <protection/>
    </xf>
    <xf numFmtId="3" fontId="54" fillId="0" borderId="4">
      <alignment horizontal="center" vertical="center"/>
      <protection/>
    </xf>
    <xf numFmtId="0" fontId="54" fillId="0" borderId="1">
      <alignment horizontal="center" vertical="center" wrapText="1"/>
      <protection locked="0"/>
    </xf>
    <xf numFmtId="0" fontId="54" fillId="0" borderId="9">
      <alignment horizontal="center" vertical="center" wrapText="1"/>
      <protection/>
    </xf>
    <xf numFmtId="0" fontId="54" fillId="0" borderId="3">
      <alignment horizontal="center" vertical="center"/>
      <protection locked="0"/>
    </xf>
    <xf numFmtId="0" fontId="54" fillId="0" borderId="3">
      <alignment horizontal="center" vertical="center" wrapText="1"/>
      <protection/>
    </xf>
    <xf numFmtId="0" fontId="54" fillId="0" borderId="7">
      <alignment horizontal="center" vertical="center"/>
      <protection locked="0"/>
    </xf>
    <xf numFmtId="0" fontId="51" fillId="0" borderId="5">
      <alignment horizontal="center" vertical="center"/>
      <protection/>
    </xf>
    <xf numFmtId="0" fontId="51" fillId="0" borderId="5">
      <alignment horizontal="center" vertical="center" wrapText="1"/>
      <protection/>
    </xf>
    <xf numFmtId="0" fontId="56" fillId="31" borderId="0" applyNumberFormat="0" applyBorder="0" applyAlignment="0" applyProtection="0"/>
    <xf numFmtId="0" fontId="54" fillId="0" borderId="8">
      <alignment horizontal="center" vertical="center" wrapText="1"/>
      <protection/>
    </xf>
    <xf numFmtId="3" fontId="51" fillId="0" borderId="5">
      <alignment horizontal="center" vertical="center"/>
      <protection locked="0"/>
    </xf>
    <xf numFmtId="0" fontId="51" fillId="0" borderId="2">
      <alignment horizontal="center" vertical="center" wrapText="1"/>
      <protection locked="0"/>
    </xf>
    <xf numFmtId="0" fontId="50" fillId="0" borderId="4">
      <alignment horizontal="left" vertical="center" wrapText="1"/>
      <protection/>
    </xf>
    <xf numFmtId="0" fontId="54" fillId="0" borderId="9">
      <alignment horizontal="center" vertical="center" wrapText="1"/>
      <protection locked="0"/>
    </xf>
    <xf numFmtId="0" fontId="51" fillId="0" borderId="8">
      <alignment horizontal="center" vertical="center" wrapText="1"/>
      <protection locked="0"/>
    </xf>
    <xf numFmtId="0" fontId="50" fillId="0" borderId="7">
      <alignment horizontal="left" vertical="center"/>
      <protection/>
    </xf>
    <xf numFmtId="0" fontId="51" fillId="0" borderId="0">
      <alignment horizontal="left" vertical="center"/>
      <protection locked="0"/>
    </xf>
    <xf numFmtId="0" fontId="54" fillId="0" borderId="5">
      <alignment horizontal="center" vertical="center" wrapText="1"/>
      <protection/>
    </xf>
    <xf numFmtId="0" fontId="51" fillId="0" borderId="5">
      <alignment horizontal="center" vertical="center"/>
      <protection locked="0"/>
    </xf>
    <xf numFmtId="0" fontId="50" fillId="0" borderId="5">
      <alignment horizontal="left" vertical="center" wrapText="1"/>
      <protection/>
    </xf>
    <xf numFmtId="0" fontId="51" fillId="0" borderId="0">
      <alignment horizontal="left" vertical="center" wrapText="1"/>
      <protection/>
    </xf>
    <xf numFmtId="0" fontId="74" fillId="32" borderId="21" applyNumberFormat="0" applyAlignment="0" applyProtection="0"/>
    <xf numFmtId="0" fontId="51" fillId="0" borderId="19">
      <alignment horizontal="center" vertical="center" wrapText="1"/>
      <protection locked="0"/>
    </xf>
    <xf numFmtId="49" fontId="51" fillId="0" borderId="11">
      <alignment horizontal="center" vertical="center" wrapText="1"/>
      <protection locked="0"/>
    </xf>
    <xf numFmtId="0" fontId="51" fillId="0" borderId="3">
      <alignment horizontal="center" vertical="center" wrapText="1"/>
      <protection/>
    </xf>
    <xf numFmtId="3" fontId="51" fillId="0" borderId="5">
      <alignment horizontal="center" vertical="center"/>
      <protection/>
    </xf>
    <xf numFmtId="0" fontId="54" fillId="0" borderId="0">
      <alignment vertical="top"/>
      <protection locked="0"/>
    </xf>
    <xf numFmtId="49" fontId="51" fillId="0" borderId="2">
      <alignment horizontal="center" vertical="center" wrapText="1"/>
      <protection/>
    </xf>
    <xf numFmtId="0" fontId="51" fillId="0" borderId="2">
      <alignment horizontal="center" vertical="center" wrapText="1"/>
      <protection/>
    </xf>
    <xf numFmtId="0" fontId="51" fillId="0" borderId="4">
      <alignment horizontal="center" vertical="center" wrapText="1"/>
      <protection/>
    </xf>
    <xf numFmtId="0" fontId="54" fillId="0" borderId="3">
      <alignment horizontal="center"/>
      <protection/>
    </xf>
    <xf numFmtId="0" fontId="54" fillId="0" borderId="5">
      <alignment horizontal="center" vertical="top"/>
      <protection/>
    </xf>
    <xf numFmtId="0" fontId="51" fillId="0" borderId="1">
      <alignment horizontal="center" vertical="center"/>
      <protection locked="0"/>
    </xf>
    <xf numFmtId="0" fontId="54" fillId="0" borderId="4">
      <alignment horizontal="center"/>
      <protection/>
    </xf>
    <xf numFmtId="0" fontId="50" fillId="0" borderId="19">
      <alignment horizontal="center" vertical="center"/>
      <protection/>
    </xf>
    <xf numFmtId="0" fontId="50" fillId="0" borderId="4">
      <alignment vertical="center" wrapText="1"/>
      <protection/>
    </xf>
    <xf numFmtId="0" fontId="51" fillId="0" borderId="11">
      <alignment horizontal="center" vertical="center"/>
      <protection locked="0"/>
    </xf>
    <xf numFmtId="0" fontId="61" fillId="0" borderId="2">
      <alignment horizontal="center" vertical="center"/>
      <protection/>
    </xf>
    <xf numFmtId="0" fontId="68" fillId="0" borderId="0">
      <alignment vertical="top"/>
      <protection/>
    </xf>
    <xf numFmtId="0" fontId="51" fillId="0" borderId="0">
      <alignment horizontal="right" wrapText="1"/>
      <protection/>
    </xf>
    <xf numFmtId="0" fontId="51" fillId="0" borderId="0">
      <alignment horizontal="left" vertical="center"/>
      <protection/>
    </xf>
    <xf numFmtId="0" fontId="51" fillId="0" borderId="4">
      <alignment horizontal="center" vertical="center"/>
      <protection locked="0"/>
    </xf>
    <xf numFmtId="0" fontId="75" fillId="0" borderId="0">
      <alignment horizontal="center" vertical="center"/>
      <protection/>
    </xf>
    <xf numFmtId="0" fontId="50" fillId="0" borderId="0">
      <alignment horizontal="right" wrapText="1"/>
      <protection/>
    </xf>
    <xf numFmtId="0" fontId="54" fillId="0" borderId="0">
      <alignment wrapText="1"/>
      <protection/>
    </xf>
    <xf numFmtId="0" fontId="2" fillId="0" borderId="0">
      <alignment/>
      <protection/>
    </xf>
    <xf numFmtId="0" fontId="52" fillId="0" borderId="1">
      <alignment horizontal="center" vertical="center" wrapText="1"/>
      <protection/>
    </xf>
    <xf numFmtId="0" fontId="54" fillId="0" borderId="0">
      <alignment horizontal="center" wrapText="1"/>
      <protection/>
    </xf>
    <xf numFmtId="0" fontId="76" fillId="0" borderId="0" applyNumberFormat="0" applyFill="0" applyBorder="0" applyAlignment="0" applyProtection="0"/>
    <xf numFmtId="0" fontId="51" fillId="0" borderId="4">
      <alignment horizontal="center" vertical="center" wrapText="1"/>
      <protection locked="0"/>
    </xf>
    <xf numFmtId="0" fontId="19" fillId="0" borderId="0">
      <alignment vertical="center"/>
      <protection/>
    </xf>
    <xf numFmtId="0" fontId="50" fillId="0" borderId="0">
      <alignment horizontal="right"/>
      <protection locked="0"/>
    </xf>
    <xf numFmtId="0" fontId="50" fillId="0" borderId="0">
      <alignment vertical="top" wrapText="1"/>
      <protection locked="0"/>
    </xf>
    <xf numFmtId="0" fontId="51" fillId="0" borderId="6">
      <alignment horizontal="center" vertical="center"/>
      <protection locked="0"/>
    </xf>
    <xf numFmtId="0" fontId="54" fillId="0" borderId="10">
      <alignment horizontal="center" vertical="center" wrapText="1"/>
      <protection/>
    </xf>
    <xf numFmtId="0" fontId="50" fillId="0" borderId="4">
      <alignment horizontal="left" vertical="center" wrapText="1"/>
      <protection locked="0"/>
    </xf>
    <xf numFmtId="0" fontId="50" fillId="0" borderId="3">
      <alignment horizontal="left" vertical="center"/>
      <protection/>
    </xf>
    <xf numFmtId="0" fontId="54" fillId="0" borderId="0">
      <alignment horizontal="right"/>
      <protection locked="0"/>
    </xf>
    <xf numFmtId="0" fontId="50" fillId="0" borderId="3">
      <alignment vertical="center" wrapText="1"/>
      <protection locked="0"/>
    </xf>
    <xf numFmtId="0" fontId="50" fillId="0" borderId="4">
      <alignment horizontal="center" vertical="center" wrapText="1"/>
      <protection/>
    </xf>
    <xf numFmtId="49" fontId="51" fillId="0" borderId="10">
      <alignment horizontal="center" vertical="center" wrapText="1"/>
      <protection locked="0"/>
    </xf>
    <xf numFmtId="0" fontId="77" fillId="0" borderId="22" applyNumberFormat="0" applyFill="0" applyAlignment="0" applyProtection="0"/>
    <xf numFmtId="0" fontId="51" fillId="0" borderId="7">
      <alignment horizontal="center" vertical="center"/>
      <protection locked="0"/>
    </xf>
    <xf numFmtId="0" fontId="51" fillId="0" borderId="7">
      <alignment horizontal="center" vertical="center" wrapText="1"/>
      <protection locked="0"/>
    </xf>
    <xf numFmtId="0" fontId="51" fillId="0" borderId="7">
      <alignment horizontal="center" vertical="center" wrapText="1"/>
      <protection/>
    </xf>
  </cellStyleXfs>
  <cellXfs count="337">
    <xf numFmtId="0" fontId="0" fillId="0" borderId="0" xfId="0" applyAlignment="1">
      <alignment/>
    </xf>
    <xf numFmtId="0" fontId="2" fillId="0" borderId="0" xfId="29" applyFont="1" applyFill="1" applyBorder="1" applyAlignment="1" applyProtection="1">
      <alignment/>
      <protection/>
    </xf>
    <xf numFmtId="49" fontId="54" fillId="0" borderId="0" xfId="29" applyNumberFormat="1" applyFont="1" applyFill="1" applyBorder="1" applyAlignment="1" applyProtection="1">
      <alignment/>
      <protection/>
    </xf>
    <xf numFmtId="0" fontId="78" fillId="0" borderId="0" xfId="29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left" vertical="center"/>
      <protection locked="0"/>
    </xf>
    <xf numFmtId="0" fontId="51" fillId="0" borderId="0" xfId="0" applyFont="1" applyFill="1" applyBorder="1" applyAlignment="1">
      <alignment horizontal="left" vertical="center"/>
    </xf>
    <xf numFmtId="0" fontId="51" fillId="0" borderId="4" xfId="0" applyFont="1" applyFill="1" applyBorder="1" applyAlignment="1" applyProtection="1">
      <alignment horizontal="center" vertical="center" wrapText="1"/>
      <protection locked="0"/>
    </xf>
    <xf numFmtId="0" fontId="51" fillId="0" borderId="4" xfId="0" applyFont="1" applyFill="1" applyBorder="1" applyAlignment="1">
      <alignment horizontal="center" vertical="center" wrapText="1"/>
    </xf>
    <xf numFmtId="0" fontId="54" fillId="0" borderId="4" xfId="84" applyFont="1" applyBorder="1">
      <alignment horizontal="center" vertical="center"/>
      <protection/>
    </xf>
    <xf numFmtId="49" fontId="79" fillId="0" borderId="4" xfId="100" applyNumberFormat="1" applyFont="1" applyBorder="1">
      <alignment horizontal="left" vertical="center" wrapText="1"/>
      <protection/>
    </xf>
    <xf numFmtId="0" fontId="53" fillId="0" borderId="4" xfId="0" applyFont="1" applyFill="1" applyBorder="1" applyAlignment="1">
      <alignment/>
    </xf>
    <xf numFmtId="0" fontId="50" fillId="0" borderId="4" xfId="15" applyFont="1" applyBorder="1">
      <alignment horizontal="center" vertical="center" wrapText="1"/>
      <protection locked="0"/>
    </xf>
    <xf numFmtId="0" fontId="50" fillId="0" borderId="4" xfId="16" applyFont="1" applyBorder="1">
      <alignment horizontal="left" vertical="center" wrapText="1"/>
      <protection locked="0"/>
    </xf>
    <xf numFmtId="0" fontId="50" fillId="0" borderId="4" xfId="17" applyFont="1" applyBorder="1">
      <alignment horizontal="left" vertical="center" wrapText="1"/>
      <protection locked="0"/>
    </xf>
    <xf numFmtId="0" fontId="2" fillId="0" borderId="0" xfId="29" applyFont="1" applyFill="1" applyBorder="1" applyAlignment="1" applyProtection="1">
      <alignment vertical="center"/>
      <protection/>
    </xf>
    <xf numFmtId="0" fontId="54" fillId="0" borderId="0" xfId="29" applyFont="1" applyFill="1" applyBorder="1" applyAlignment="1" applyProtection="1">
      <alignment/>
      <protection/>
    </xf>
    <xf numFmtId="0" fontId="54" fillId="0" borderId="0" xfId="29" applyFont="1" applyFill="1" applyBorder="1" applyAlignment="1" applyProtection="1">
      <alignment horizontal="right" vertical="center"/>
      <protection locked="0"/>
    </xf>
    <xf numFmtId="0" fontId="51" fillId="0" borderId="0" xfId="0" applyFont="1" applyFill="1" applyBorder="1" applyAlignment="1">
      <alignment/>
    </xf>
    <xf numFmtId="0" fontId="54" fillId="0" borderId="0" xfId="0" applyFont="1" applyFill="1" applyBorder="1" applyAlignment="1" applyProtection="1">
      <alignment horizontal="right"/>
      <protection locked="0"/>
    </xf>
    <xf numFmtId="0" fontId="51" fillId="0" borderId="4" xfId="0" applyFont="1" applyFill="1" applyBorder="1" applyAlignment="1">
      <alignment horizontal="center" vertical="center"/>
    </xf>
    <xf numFmtId="0" fontId="54" fillId="0" borderId="4" xfId="59" applyFont="1" applyBorder="1">
      <alignment horizontal="center" vertical="center"/>
      <protection locked="0"/>
    </xf>
    <xf numFmtId="180" fontId="79" fillId="0" borderId="4" xfId="0" applyNumberFormat="1" applyFont="1" applyFill="1" applyBorder="1" applyAlignment="1">
      <alignment horizontal="right" vertical="center"/>
    </xf>
    <xf numFmtId="0" fontId="51" fillId="0" borderId="0" xfId="193" applyFont="1" applyBorder="1">
      <alignment horizontal="left" vertical="center"/>
      <protection/>
    </xf>
    <xf numFmtId="0" fontId="51" fillId="0" borderId="11" xfId="47" applyFont="1" applyBorder="1">
      <alignment horizontal="center" vertical="center" wrapText="1"/>
      <protection locked="0"/>
    </xf>
    <xf numFmtId="0" fontId="51" fillId="0" borderId="11" xfId="42" applyFont="1" applyBorder="1">
      <alignment horizontal="center" vertical="center" wrapText="1"/>
      <protection/>
    </xf>
    <xf numFmtId="0" fontId="51" fillId="0" borderId="10" xfId="63" applyFont="1" applyBorder="1">
      <alignment horizontal="center" vertical="center" wrapText="1"/>
      <protection locked="0"/>
    </xf>
    <xf numFmtId="0" fontId="51" fillId="0" borderId="10" xfId="108" applyFont="1" applyBorder="1">
      <alignment horizontal="center" vertical="center" wrapText="1"/>
      <protection/>
    </xf>
    <xf numFmtId="0" fontId="51" fillId="0" borderId="6" xfId="147" applyFont="1" applyBorder="1">
      <alignment horizontal="center" vertical="center" wrapText="1"/>
      <protection locked="0"/>
    </xf>
    <xf numFmtId="0" fontId="51" fillId="0" borderId="6" xfId="25" applyFont="1" applyBorder="1">
      <alignment horizontal="center" vertical="center" wrapText="1"/>
      <protection/>
    </xf>
    <xf numFmtId="0" fontId="50" fillId="0" borderId="4" xfId="165" applyFont="1" applyBorder="1">
      <alignment horizontal="left" vertical="center" wrapText="1"/>
      <protection/>
    </xf>
    <xf numFmtId="0" fontId="54" fillId="0" borderId="1" xfId="154" applyFont="1" applyBorder="1">
      <alignment horizontal="center" vertical="center" wrapText="1"/>
      <protection locked="0"/>
    </xf>
    <xf numFmtId="0" fontId="50" fillId="0" borderId="2" xfId="145" applyFont="1" applyBorder="1">
      <alignment horizontal="left" vertical="center"/>
      <protection/>
    </xf>
    <xf numFmtId="0" fontId="51" fillId="0" borderId="0" xfId="86" applyFont="1" applyBorder="1">
      <alignment/>
      <protection/>
    </xf>
    <xf numFmtId="0" fontId="51" fillId="0" borderId="11" xfId="109" applyFont="1" applyBorder="1">
      <alignment horizontal="center" vertical="center"/>
      <protection/>
    </xf>
    <xf numFmtId="0" fontId="51" fillId="0" borderId="10" xfId="37" applyFont="1" applyBorder="1">
      <alignment horizontal="center" vertical="center"/>
      <protection/>
    </xf>
    <xf numFmtId="0" fontId="51" fillId="0" borderId="6" xfId="26" applyFont="1" applyBorder="1">
      <alignment horizontal="center" vertical="center"/>
      <protection/>
    </xf>
    <xf numFmtId="0" fontId="50" fillId="0" borderId="3" xfId="209" applyFont="1" applyBorder="1">
      <alignment horizontal="left" vertical="center"/>
      <protection/>
    </xf>
    <xf numFmtId="0" fontId="51" fillId="0" borderId="1" xfId="41" applyFont="1" applyBorder="1">
      <alignment horizontal="center" vertical="center"/>
      <protection/>
    </xf>
    <xf numFmtId="0" fontId="51" fillId="0" borderId="2" xfId="85" applyFont="1" applyBorder="1">
      <alignment horizontal="center" vertical="center"/>
      <protection/>
    </xf>
    <xf numFmtId="0" fontId="51" fillId="0" borderId="3" xfId="55" applyFont="1" applyBorder="1">
      <alignment horizontal="center" vertical="center"/>
      <protection/>
    </xf>
    <xf numFmtId="0" fontId="2" fillId="0" borderId="0" xfId="148" applyFill="1" applyAlignment="1">
      <alignment vertical="center"/>
      <protection/>
    </xf>
    <xf numFmtId="0" fontId="7" fillId="0" borderId="0" xfId="148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/>
    </xf>
    <xf numFmtId="0" fontId="51" fillId="0" borderId="4" xfId="182" applyFont="1" applyBorder="1">
      <alignment horizontal="center" vertical="center" wrapText="1"/>
      <protection/>
    </xf>
    <xf numFmtId="0" fontId="50" fillId="0" borderId="4" xfId="18" applyFont="1" applyBorder="1">
      <alignment horizontal="center" vertical="center" wrapText="1"/>
      <protection locked="0"/>
    </xf>
    <xf numFmtId="0" fontId="50" fillId="0" borderId="3" xfId="211" applyFont="1" applyBorder="1">
      <alignment vertical="center" wrapText="1"/>
      <protection locked="0"/>
    </xf>
    <xf numFmtId="0" fontId="8" fillId="0" borderId="23" xfId="203" applyFont="1" applyFill="1" applyBorder="1" applyAlignment="1">
      <alignment horizontal="left" vertical="center" wrapText="1" indent="1"/>
      <protection/>
    </xf>
    <xf numFmtId="0" fontId="3" fillId="0" borderId="0" xfId="148" applyNumberFormat="1" applyFont="1" applyFill="1" applyBorder="1" applyAlignment="1" applyProtection="1">
      <alignment horizontal="right" vertical="center"/>
      <protection/>
    </xf>
    <xf numFmtId="0" fontId="4" fillId="0" borderId="0" xfId="148" applyNumberFormat="1" applyFont="1" applyFill="1" applyBorder="1" applyAlignment="1" applyProtection="1">
      <alignment horizontal="center" vertical="center"/>
      <protection/>
    </xf>
    <xf numFmtId="0" fontId="51" fillId="0" borderId="1" xfId="57" applyFont="1" applyBorder="1">
      <alignment horizontal="center" vertical="center" wrapText="1"/>
      <protection/>
    </xf>
    <xf numFmtId="0" fontId="51" fillId="0" borderId="2" xfId="181" applyFont="1" applyBorder="1">
      <alignment horizontal="center" vertical="center" wrapText="1"/>
      <protection/>
    </xf>
    <xf numFmtId="0" fontId="51" fillId="0" borderId="3" xfId="177" applyFont="1" applyBorder="1">
      <alignment horizontal="center" vertical="center" wrapText="1"/>
      <protection/>
    </xf>
    <xf numFmtId="0" fontId="8" fillId="0" borderId="23" xfId="203" applyFont="1" applyFill="1" applyBorder="1" applyAlignment="1">
      <alignment horizontal="center" vertical="center" wrapText="1"/>
      <protection/>
    </xf>
    <xf numFmtId="0" fontId="9" fillId="0" borderId="0" xfId="29" applyFont="1" applyFill="1" applyBorder="1" applyAlignment="1" applyProtection="1">
      <alignment vertical="top"/>
      <protection locked="0"/>
    </xf>
    <xf numFmtId="0" fontId="80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51" fillId="0" borderId="4" xfId="194" applyFont="1" applyBorder="1">
      <alignment horizontal="center" vertical="center"/>
      <protection locked="0"/>
    </xf>
    <xf numFmtId="0" fontId="51" fillId="0" borderId="4" xfId="202" applyFont="1" applyBorder="1">
      <alignment horizontal="center" vertical="center" wrapText="1"/>
      <protection locked="0"/>
    </xf>
    <xf numFmtId="0" fontId="78" fillId="0" borderId="0" xfId="0" applyFont="1" applyFill="1" applyBorder="1" applyAlignment="1" applyProtection="1">
      <alignment horizontal="center" vertical="center"/>
      <protection locked="0"/>
    </xf>
    <xf numFmtId="0" fontId="50" fillId="0" borderId="0" xfId="29" applyFont="1" applyFill="1" applyBorder="1" applyAlignment="1" applyProtection="1">
      <alignment horizontal="right" vertical="center"/>
      <protection locked="0"/>
    </xf>
    <xf numFmtId="0" fontId="0" fillId="0" borderId="0" xfId="29" applyFont="1" applyFill="1" applyBorder="1" applyAlignment="1" applyProtection="1">
      <alignment vertical="top"/>
      <protection/>
    </xf>
    <xf numFmtId="0" fontId="2" fillId="0" borderId="0" xfId="29" applyFont="1" applyFill="1" applyBorder="1" applyAlignment="1" applyProtection="1">
      <alignment/>
      <protection/>
    </xf>
    <xf numFmtId="0" fontId="54" fillId="0" borderId="0" xfId="29" applyFont="1" applyFill="1" applyBorder="1" applyAlignment="1" applyProtection="1">
      <alignment/>
      <protection/>
    </xf>
    <xf numFmtId="0" fontId="54" fillId="0" borderId="0" xfId="29" applyFont="1" applyFill="1" applyBorder="1" applyAlignment="1" applyProtection="1">
      <alignment horizontal="right" vertical="center"/>
      <protection/>
    </xf>
    <xf numFmtId="0" fontId="81" fillId="0" borderId="0" xfId="29" applyFont="1" applyFill="1" applyBorder="1" applyAlignment="1" applyProtection="1">
      <alignment horizontal="center" vertical="center" wrapText="1"/>
      <protection/>
    </xf>
    <xf numFmtId="0" fontId="82" fillId="0" borderId="0" xfId="29" applyFont="1" applyFill="1" applyBorder="1" applyAlignment="1" applyProtection="1">
      <alignment horizontal="center" vertical="center"/>
      <protection/>
    </xf>
    <xf numFmtId="0" fontId="50" fillId="0" borderId="0" xfId="29" applyFont="1" applyFill="1" applyBorder="1" applyAlignment="1" applyProtection="1">
      <alignment horizontal="left" vertical="center" wrapText="1"/>
      <protection/>
    </xf>
    <xf numFmtId="0" fontId="51" fillId="0" borderId="0" xfId="29" applyFont="1" applyFill="1" applyBorder="1" applyAlignment="1" applyProtection="1">
      <alignment wrapText="1"/>
      <protection/>
    </xf>
    <xf numFmtId="0" fontId="54" fillId="0" borderId="0" xfId="29" applyFont="1" applyFill="1" applyBorder="1" applyAlignment="1" applyProtection="1">
      <alignment horizontal="right" wrapText="1"/>
      <protection/>
    </xf>
    <xf numFmtId="0" fontId="51" fillId="0" borderId="20" xfId="29" applyFont="1" applyFill="1" applyBorder="1" applyAlignment="1" applyProtection="1">
      <alignment horizontal="center" vertical="center"/>
      <protection/>
    </xf>
    <xf numFmtId="0" fontId="51" fillId="0" borderId="23" xfId="29" applyFont="1" applyFill="1" applyBorder="1" applyAlignment="1" applyProtection="1">
      <alignment horizontal="center" vertical="center"/>
      <protection/>
    </xf>
    <xf numFmtId="0" fontId="51" fillId="0" borderId="19" xfId="29" applyFont="1" applyFill="1" applyBorder="1" applyAlignment="1" applyProtection="1">
      <alignment horizontal="center" vertical="center"/>
      <protection/>
    </xf>
    <xf numFmtId="0" fontId="51" fillId="0" borderId="23" xfId="29" applyFont="1" applyFill="1" applyBorder="1" applyAlignment="1" applyProtection="1">
      <alignment horizontal="center" vertical="center" wrapText="1"/>
      <protection/>
    </xf>
    <xf numFmtId="0" fontId="51" fillId="0" borderId="1" xfId="29" applyFont="1" applyFill="1" applyBorder="1" applyAlignment="1" applyProtection="1">
      <alignment horizontal="center" vertical="center"/>
      <protection/>
    </xf>
    <xf numFmtId="0" fontId="50" fillId="0" borderId="1" xfId="29" applyFont="1" applyFill="1" applyBorder="1" applyAlignment="1" applyProtection="1">
      <alignment horizontal="left" vertical="center" wrapText="1"/>
      <protection/>
    </xf>
    <xf numFmtId="0" fontId="50" fillId="0" borderId="23" xfId="29" applyFont="1" applyFill="1" applyBorder="1" applyAlignment="1" applyProtection="1">
      <alignment horizontal="right" vertical="center"/>
      <protection locked="0"/>
    </xf>
    <xf numFmtId="0" fontId="9" fillId="0" borderId="23" xfId="29" applyFont="1" applyFill="1" applyBorder="1" applyAlignment="1" applyProtection="1">
      <alignment horizontal="right" vertical="center"/>
      <protection locked="0"/>
    </xf>
    <xf numFmtId="0" fontId="50" fillId="0" borderId="1" xfId="29" applyFont="1" applyFill="1" applyBorder="1" applyAlignment="1" applyProtection="1">
      <alignment vertical="center" wrapText="1"/>
      <protection/>
    </xf>
    <xf numFmtId="0" fontId="54" fillId="0" borderId="0" xfId="29" applyFont="1" applyFill="1" applyBorder="1" applyAlignment="1" applyProtection="1">
      <alignment vertical="top"/>
      <protection/>
    </xf>
    <xf numFmtId="0" fontId="78" fillId="0" borderId="0" xfId="29" applyFont="1" applyFill="1" applyBorder="1" applyAlignment="1" applyProtection="1">
      <alignment horizontal="center" vertical="center"/>
      <protection/>
    </xf>
    <xf numFmtId="0" fontId="2" fillId="0" borderId="0" xfId="29" applyFont="1" applyFill="1" applyBorder="1" applyAlignment="1" applyProtection="1">
      <alignment wrapText="1"/>
      <protection/>
    </xf>
    <xf numFmtId="0" fontId="51" fillId="0" borderId="23" xfId="29" applyFont="1" applyFill="1" applyBorder="1" applyAlignment="1" applyProtection="1">
      <alignment horizontal="center" vertical="center"/>
      <protection/>
    </xf>
    <xf numFmtId="0" fontId="50" fillId="0" borderId="0" xfId="29" applyFont="1" applyFill="1" applyBorder="1" applyAlignment="1" applyProtection="1">
      <alignment horizontal="right"/>
      <protection locked="0"/>
    </xf>
    <xf numFmtId="0" fontId="53" fillId="0" borderId="0" xfId="0" applyFont="1" applyFill="1" applyBorder="1" applyAlignment="1">
      <alignment vertical="center"/>
    </xf>
    <xf numFmtId="0" fontId="81" fillId="0" borderId="0" xfId="29" applyFont="1" applyFill="1" applyAlignment="1" applyProtection="1">
      <alignment horizontal="center" vertical="center" wrapText="1"/>
      <protection/>
    </xf>
    <xf numFmtId="0" fontId="50" fillId="0" borderId="0" xfId="20" applyFont="1" applyBorder="1">
      <alignment horizontal="left" vertical="center" wrapText="1"/>
      <protection/>
    </xf>
    <xf numFmtId="0" fontId="51" fillId="0" borderId="0" xfId="92" applyFont="1" applyBorder="1">
      <alignment wrapText="1"/>
      <protection/>
    </xf>
    <xf numFmtId="0" fontId="51" fillId="0" borderId="0" xfId="134" applyFont="1" applyBorder="1">
      <alignment/>
      <protection locked="0"/>
    </xf>
    <xf numFmtId="0" fontId="51" fillId="0" borderId="8" xfId="33" applyFont="1" applyBorder="1">
      <alignment horizontal="center" vertical="center" wrapText="1"/>
      <protection/>
    </xf>
    <xf numFmtId="0" fontId="51" fillId="0" borderId="8" xfId="167" applyFont="1" applyBorder="1">
      <alignment horizontal="center" vertical="center" wrapText="1"/>
      <protection locked="0"/>
    </xf>
    <xf numFmtId="0" fontId="51" fillId="0" borderId="9" xfId="152" applyFont="1" applyBorder="1">
      <alignment horizontal="center" vertical="center" wrapText="1"/>
      <protection/>
    </xf>
    <xf numFmtId="0" fontId="51" fillId="0" borderId="9" xfId="35" applyFont="1" applyBorder="1">
      <alignment horizontal="center" vertical="center" wrapText="1"/>
      <protection locked="0"/>
    </xf>
    <xf numFmtId="0" fontId="51" fillId="0" borderId="5" xfId="160" applyFont="1" applyBorder="1">
      <alignment horizontal="center" vertical="center" wrapText="1"/>
      <protection/>
    </xf>
    <xf numFmtId="0" fontId="51" fillId="0" borderId="5" xfId="82" applyFont="1" applyBorder="1">
      <alignment horizontal="center" vertical="center" wrapText="1"/>
      <protection locked="0"/>
    </xf>
    <xf numFmtId="0" fontId="50" fillId="0" borderId="5" xfId="172" applyFont="1" applyBorder="1">
      <alignment horizontal="left" vertical="center" wrapText="1"/>
      <protection/>
    </xf>
    <xf numFmtId="0" fontId="50" fillId="0" borderId="5" xfId="19" applyFont="1" applyBorder="1">
      <alignment horizontal="right" vertical="center"/>
      <protection locked="0"/>
    </xf>
    <xf numFmtId="0" fontId="50" fillId="0" borderId="19" xfId="187" applyFont="1" applyBorder="1">
      <alignment horizontal="center" vertical="center"/>
      <protection/>
    </xf>
    <xf numFmtId="0" fontId="50" fillId="0" borderId="7" xfId="168" applyFont="1" applyBorder="1">
      <alignment horizontal="left" vertical="center"/>
      <protection/>
    </xf>
    <xf numFmtId="0" fontId="50" fillId="0" borderId="5" xfId="36" applyFont="1" applyBorder="1">
      <alignment horizontal="left" vertical="center"/>
      <protection/>
    </xf>
    <xf numFmtId="0" fontId="2" fillId="0" borderId="0" xfId="29" applyFont="1" applyFill="1" applyBorder="1" applyAlignment="1" applyProtection="1">
      <alignment vertical="top"/>
      <protection/>
    </xf>
    <xf numFmtId="0" fontId="54" fillId="0" borderId="0" xfId="29" applyFont="1" applyFill="1" applyBorder="1" applyAlignment="1" applyProtection="1">
      <alignment wrapText="1"/>
      <protection/>
    </xf>
    <xf numFmtId="0" fontId="80" fillId="0" borderId="0" xfId="29" applyFont="1" applyFill="1" applyAlignment="1" applyProtection="1">
      <alignment horizontal="center" vertical="center" wrapText="1"/>
      <protection/>
    </xf>
    <xf numFmtId="0" fontId="9" fillId="0" borderId="0" xfId="29" applyFont="1" applyFill="1" applyBorder="1" applyAlignment="1" applyProtection="1">
      <alignment vertical="top" wrapText="1"/>
      <protection locked="0"/>
    </xf>
    <xf numFmtId="0" fontId="50" fillId="0" borderId="0" xfId="205" applyFont="1" applyBorder="1">
      <alignment vertical="top" wrapText="1"/>
      <protection locked="0"/>
    </xf>
    <xf numFmtId="0" fontId="51" fillId="0" borderId="2" xfId="164" applyFont="1" applyBorder="1">
      <alignment horizontal="center" vertical="center" wrapText="1"/>
      <protection locked="0"/>
    </xf>
    <xf numFmtId="0" fontId="54" fillId="0" borderId="0" xfId="197" applyFont="1" applyBorder="1">
      <alignment wrapText="1"/>
      <protection/>
    </xf>
    <xf numFmtId="0" fontId="50" fillId="0" borderId="0" xfId="204" applyFont="1" applyBorder="1">
      <alignment horizontal="right"/>
      <protection locked="0"/>
    </xf>
    <xf numFmtId="0" fontId="51" fillId="0" borderId="2" xfId="117" applyFont="1" applyBorder="1">
      <alignment horizontal="center" vertical="center"/>
      <protection locked="0"/>
    </xf>
    <xf numFmtId="0" fontId="51" fillId="0" borderId="7" xfId="217" applyFont="1" applyBorder="1">
      <alignment horizontal="center" vertical="center" wrapText="1"/>
      <protection/>
    </xf>
    <xf numFmtId="0" fontId="51" fillId="0" borderId="7" xfId="215" applyFont="1" applyBorder="1">
      <alignment horizontal="center" vertical="center"/>
      <protection locked="0"/>
    </xf>
    <xf numFmtId="0" fontId="50" fillId="0" borderId="0" xfId="29" applyFont="1" applyFill="1" applyBorder="1" applyAlignment="1" applyProtection="1">
      <alignment horizontal="right" vertical="center" wrapText="1"/>
      <protection locked="0"/>
    </xf>
    <xf numFmtId="0" fontId="50" fillId="0" borderId="0" xfId="29" applyFont="1" applyFill="1" applyBorder="1" applyAlignment="1" applyProtection="1">
      <alignment horizontal="right" vertical="center" wrapText="1"/>
      <protection/>
    </xf>
    <xf numFmtId="0" fontId="50" fillId="0" borderId="0" xfId="116" applyFont="1" applyBorder="1">
      <alignment horizontal="right" wrapText="1"/>
      <protection locked="0"/>
    </xf>
    <xf numFmtId="0" fontId="50" fillId="0" borderId="0" xfId="0" applyFont="1" applyFill="1" applyBorder="1" applyAlignment="1">
      <alignment horizontal="right" wrapText="1"/>
    </xf>
    <xf numFmtId="0" fontId="51" fillId="0" borderId="7" xfId="216" applyFont="1" applyBorder="1">
      <alignment horizontal="center" vertical="center" wrapText="1"/>
      <protection locked="0"/>
    </xf>
    <xf numFmtId="0" fontId="51" fillId="0" borderId="5" xfId="159" applyFont="1" applyBorder="1">
      <alignment horizontal="center" vertical="center"/>
      <protection/>
    </xf>
    <xf numFmtId="49" fontId="79" fillId="0" borderId="4" xfId="100" applyNumberFormat="1" applyFont="1" applyBorder="1" applyAlignment="1">
      <alignment horizontal="left" vertical="center" wrapText="1" indent="1"/>
      <protection/>
    </xf>
    <xf numFmtId="0" fontId="51" fillId="0" borderId="5" xfId="171" applyFont="1" applyBorder="1">
      <alignment horizontal="center" vertical="center"/>
      <protection locked="0"/>
    </xf>
    <xf numFmtId="0" fontId="50" fillId="0" borderId="5" xfId="107" applyFont="1" applyBorder="1">
      <alignment horizontal="right" vertical="center"/>
      <protection/>
    </xf>
    <xf numFmtId="0" fontId="78" fillId="0" borderId="0" xfId="29" applyFont="1" applyFill="1" applyBorder="1" applyAlignment="1" applyProtection="1">
      <alignment horizontal="center" vertical="center"/>
      <protection locked="0"/>
    </xf>
    <xf numFmtId="0" fontId="50" fillId="0" borderId="0" xfId="29" applyFont="1" applyFill="1" applyBorder="1" applyAlignment="1" applyProtection="1">
      <alignment horizontal="right" vertical="center"/>
      <protection/>
    </xf>
    <xf numFmtId="0" fontId="50" fillId="0" borderId="0" xfId="0" applyFont="1" applyFill="1" applyBorder="1" applyAlignment="1">
      <alignment horizontal="right"/>
    </xf>
    <xf numFmtId="0" fontId="50" fillId="0" borderId="0" xfId="0" applyFont="1" applyFill="1" applyBorder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80" fillId="0" borderId="0" xfId="29" applyFont="1" applyFill="1" applyAlignment="1" applyProtection="1">
      <alignment horizontal="center" vertical="center"/>
      <protection/>
    </xf>
    <xf numFmtId="0" fontId="50" fillId="0" borderId="0" xfId="62" applyFont="1" applyBorder="1">
      <alignment horizontal="left" vertical="center"/>
      <protection locked="0"/>
    </xf>
    <xf numFmtId="0" fontId="67" fillId="0" borderId="0" xfId="88" applyFont="1" applyBorder="1">
      <alignment horizontal="right"/>
      <protection locked="0"/>
    </xf>
    <xf numFmtId="0" fontId="54" fillId="0" borderId="0" xfId="143" applyFont="1" applyBorder="1">
      <alignment horizontal="right"/>
      <protection/>
    </xf>
    <xf numFmtId="0" fontId="51" fillId="0" borderId="11" xfId="189" applyFont="1" applyBorder="1">
      <alignment horizontal="center" vertical="center"/>
      <protection locked="0"/>
    </xf>
    <xf numFmtId="49" fontId="51" fillId="0" borderId="11" xfId="176" applyNumberFormat="1" applyFont="1" applyBorder="1">
      <alignment horizontal="center" vertical="center" wrapText="1"/>
      <protection locked="0"/>
    </xf>
    <xf numFmtId="0" fontId="51" fillId="0" borderId="10" xfId="125" applyFont="1" applyBorder="1">
      <alignment horizontal="center" vertical="center"/>
      <protection locked="0"/>
    </xf>
    <xf numFmtId="49" fontId="51" fillId="0" borderId="10" xfId="213" applyNumberFormat="1" applyFont="1" applyBorder="1">
      <alignment horizontal="center" vertical="center" wrapText="1"/>
      <protection locked="0"/>
    </xf>
    <xf numFmtId="49" fontId="51" fillId="0" borderId="4" xfId="48" applyNumberFormat="1" applyFont="1" applyBorder="1">
      <alignment horizontal="center" vertical="center"/>
      <protection locked="0"/>
    </xf>
    <xf numFmtId="0" fontId="51" fillId="0" borderId="4" xfId="131" applyFont="1" applyBorder="1">
      <alignment horizontal="center" vertical="center"/>
      <protection/>
    </xf>
    <xf numFmtId="0" fontId="50" fillId="0" borderId="4" xfId="208" applyFont="1" applyBorder="1">
      <alignment horizontal="left" vertical="center" wrapText="1"/>
      <protection locked="0"/>
    </xf>
    <xf numFmtId="0" fontId="54" fillId="0" borderId="2" xfId="72" applyFont="1" applyBorder="1">
      <alignment horizontal="center" vertical="center"/>
      <protection locked="0"/>
    </xf>
    <xf numFmtId="0" fontId="54" fillId="0" borderId="3" xfId="156" applyFont="1" applyBorder="1">
      <alignment horizontal="center" vertical="center"/>
      <protection locked="0"/>
    </xf>
    <xf numFmtId="0" fontId="54" fillId="0" borderId="0" xfId="29" applyFont="1" applyFill="1" applyBorder="1" applyAlignment="1" applyProtection="1">
      <alignment horizontal="right"/>
      <protection/>
    </xf>
    <xf numFmtId="49" fontId="2" fillId="0" borderId="0" xfId="29" applyNumberFormat="1" applyFont="1" applyFill="1" applyBorder="1" applyAlignment="1" applyProtection="1">
      <alignment/>
      <protection/>
    </xf>
    <xf numFmtId="49" fontId="67" fillId="0" borderId="0" xfId="29" applyNumberFormat="1" applyFont="1" applyFill="1" applyBorder="1" applyAlignment="1" applyProtection="1">
      <alignment/>
      <protection/>
    </xf>
    <xf numFmtId="0" fontId="67" fillId="0" borderId="0" xfId="29" applyFont="1" applyFill="1" applyBorder="1" applyAlignment="1" applyProtection="1">
      <alignment horizontal="right"/>
      <protection/>
    </xf>
    <xf numFmtId="0" fontId="83" fillId="0" borderId="0" xfId="29" applyFont="1" applyFill="1" applyBorder="1" applyAlignment="1" applyProtection="1">
      <alignment horizontal="center" vertical="center" wrapText="1"/>
      <protection/>
    </xf>
    <xf numFmtId="0" fontId="83" fillId="0" borderId="0" xfId="29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>
      <alignment horizontal="right"/>
    </xf>
    <xf numFmtId="0" fontId="51" fillId="0" borderId="4" xfId="0" applyFont="1" applyFill="1" applyBorder="1" applyAlignment="1" applyProtection="1">
      <alignment horizontal="center" vertical="center"/>
      <protection locked="0"/>
    </xf>
    <xf numFmtId="49" fontId="51" fillId="0" borderId="4" xfId="176" applyNumberFormat="1" applyFont="1" applyBorder="1">
      <alignment horizontal="center" vertical="center" wrapText="1"/>
      <protection locked="0"/>
    </xf>
    <xf numFmtId="49" fontId="51" fillId="0" borderId="4" xfId="213" applyNumberFormat="1" applyFont="1" applyBorder="1">
      <alignment horizontal="center" vertical="center" wrapText="1"/>
      <protection locked="0"/>
    </xf>
    <xf numFmtId="0" fontId="54" fillId="0" borderId="4" xfId="0" applyFont="1" applyFill="1" applyBorder="1" applyAlignment="1" applyProtection="1">
      <alignment horizontal="center" vertical="center"/>
      <protection locked="0"/>
    </xf>
    <xf numFmtId="0" fontId="54" fillId="0" borderId="4" xfId="156" applyFont="1" applyBorder="1">
      <alignment horizontal="center" vertical="center"/>
      <protection locked="0"/>
    </xf>
    <xf numFmtId="0" fontId="84" fillId="0" borderId="0" xfId="29" applyFont="1" applyFill="1" applyBorder="1" applyAlignment="1" applyProtection="1">
      <alignment horizontal="center" vertical="center"/>
      <protection/>
    </xf>
    <xf numFmtId="0" fontId="81" fillId="0" borderId="0" xfId="29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>
      <alignment/>
    </xf>
    <xf numFmtId="0" fontId="85" fillId="0" borderId="4" xfId="0" applyFont="1" applyFill="1" applyBorder="1" applyAlignment="1">
      <alignment horizontal="center" vertical="center"/>
    </xf>
    <xf numFmtId="0" fontId="86" fillId="0" borderId="4" xfId="0" applyFont="1" applyFill="1" applyBorder="1" applyAlignment="1">
      <alignment horizontal="center" vertical="center"/>
    </xf>
    <xf numFmtId="0" fontId="87" fillId="0" borderId="4" xfId="0" applyFont="1" applyFill="1" applyBorder="1" applyAlignment="1">
      <alignment horizontal="center" vertical="center" wrapText="1"/>
    </xf>
    <xf numFmtId="0" fontId="87" fillId="0" borderId="4" xfId="0" applyFont="1" applyFill="1" applyBorder="1" applyAlignment="1" applyProtection="1">
      <alignment horizontal="center" vertical="center"/>
      <protection locked="0"/>
    </xf>
    <xf numFmtId="0" fontId="87" fillId="0" borderId="4" xfId="0" applyFont="1" applyFill="1" applyBorder="1" applyAlignment="1" applyProtection="1">
      <alignment horizontal="center" vertical="center" wrapText="1"/>
      <protection locked="0"/>
    </xf>
    <xf numFmtId="0" fontId="50" fillId="0" borderId="4" xfId="188" applyFont="1" applyBorder="1">
      <alignment vertical="center" wrapText="1"/>
      <protection/>
    </xf>
    <xf numFmtId="0" fontId="50" fillId="0" borderId="4" xfId="212" applyFont="1" applyBorder="1">
      <alignment horizontal="center" vertical="center" wrapText="1"/>
      <protection/>
    </xf>
    <xf numFmtId="0" fontId="50" fillId="0" borderId="4" xfId="141" applyFont="1" applyBorder="1">
      <alignment horizontal="center" vertical="center"/>
      <protection locked="0"/>
    </xf>
    <xf numFmtId="0" fontId="85" fillId="0" borderId="4" xfId="0" applyFont="1" applyFill="1" applyBorder="1" applyAlignment="1">
      <alignment horizontal="center" vertical="center" wrapText="1"/>
    </xf>
    <xf numFmtId="0" fontId="88" fillId="0" borderId="4" xfId="0" applyFont="1" applyFill="1" applyBorder="1" applyAlignment="1">
      <alignment horizontal="center" vertical="center"/>
    </xf>
    <xf numFmtId="0" fontId="89" fillId="0" borderId="4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/>
    </xf>
    <xf numFmtId="0" fontId="89" fillId="0" borderId="4" xfId="0" applyFont="1" applyFill="1" applyBorder="1" applyAlignment="1" applyProtection="1">
      <alignment horizontal="center" vertical="center"/>
      <protection locked="0"/>
    </xf>
    <xf numFmtId="0" fontId="54" fillId="0" borderId="4" xfId="0" applyFont="1" applyFill="1" applyBorder="1" applyAlignment="1" applyProtection="1">
      <alignment horizontal="center" vertical="center" wrapText="1"/>
      <protection locked="0"/>
    </xf>
    <xf numFmtId="0" fontId="50" fillId="0" borderId="4" xfId="145" applyFont="1" applyBorder="1">
      <alignment horizontal="left" vertical="center"/>
      <protection/>
    </xf>
    <xf numFmtId="49" fontId="54" fillId="0" borderId="0" xfId="29" applyNumberFormat="1" applyFont="1" applyFill="1" applyBorder="1" applyAlignment="1" applyProtection="1">
      <alignment/>
      <protection/>
    </xf>
    <xf numFmtId="0" fontId="51" fillId="0" borderId="4" xfId="108" applyFont="1" applyBorder="1">
      <alignment horizontal="center" vertical="center" wrapText="1"/>
      <protection/>
    </xf>
    <xf numFmtId="0" fontId="50" fillId="0" borderId="4" xfId="209" applyFont="1" applyBorder="1">
      <alignment horizontal="left" vertical="center"/>
      <protection/>
    </xf>
    <xf numFmtId="0" fontId="51" fillId="0" borderId="4" xfId="138" applyFont="1" applyBorder="1">
      <alignment horizontal="center" vertical="center"/>
      <protection/>
    </xf>
    <xf numFmtId="0" fontId="51" fillId="0" borderId="4" xfId="175" applyFont="1" applyBorder="1">
      <alignment horizontal="center" vertical="center" wrapText="1"/>
      <protection locked="0"/>
    </xf>
    <xf numFmtId="0" fontId="54" fillId="0" borderId="0" xfId="0" applyFont="1" applyFill="1" applyBorder="1" applyAlignment="1">
      <alignment vertical="top"/>
    </xf>
    <xf numFmtId="0" fontId="51" fillId="0" borderId="0" xfId="169" applyFont="1" applyBorder="1">
      <alignment horizontal="left" vertical="center"/>
      <protection locked="0"/>
    </xf>
    <xf numFmtId="0" fontId="51" fillId="0" borderId="4" xfId="47" applyFont="1" applyBorder="1">
      <alignment horizontal="center" vertical="center" wrapText="1"/>
      <protection locked="0"/>
    </xf>
    <xf numFmtId="0" fontId="51" fillId="0" borderId="4" xfId="63" applyFont="1" applyBorder="1">
      <alignment horizontal="center" vertical="center" wrapText="1"/>
      <protection locked="0"/>
    </xf>
    <xf numFmtId="0" fontId="51" fillId="0" borderId="4" xfId="125" applyFont="1" applyBorder="1">
      <alignment horizontal="center" vertical="center"/>
      <protection locked="0"/>
    </xf>
    <xf numFmtId="0" fontId="51" fillId="0" borderId="4" xfId="37" applyFont="1" applyBorder="1">
      <alignment horizontal="center" vertical="center"/>
      <protection/>
    </xf>
    <xf numFmtId="0" fontId="51" fillId="0" borderId="4" xfId="206" applyFont="1" applyBorder="1">
      <alignment horizontal="center" vertical="center"/>
      <protection locked="0"/>
    </xf>
    <xf numFmtId="0" fontId="50" fillId="0" borderId="4" xfId="69" applyFont="1" applyBorder="1">
      <alignment horizontal="left" vertical="center"/>
      <protection/>
    </xf>
    <xf numFmtId="49" fontId="79" fillId="0" borderId="4" xfId="100" applyNumberFormat="1" applyFont="1" applyBorder="1" applyAlignment="1">
      <alignment horizontal="left" vertical="center" wrapText="1" indent="2"/>
      <protection/>
    </xf>
    <xf numFmtId="0" fontId="54" fillId="0" borderId="4" xfId="154" applyFont="1" applyBorder="1">
      <alignment horizontal="center" vertical="center" wrapText="1"/>
      <protection locked="0"/>
    </xf>
    <xf numFmtId="0" fontId="50" fillId="0" borderId="4" xfId="23" applyFont="1" applyBorder="1">
      <alignment horizontal="left" vertical="center"/>
      <protection locked="0"/>
    </xf>
    <xf numFmtId="0" fontId="51" fillId="0" borderId="0" xfId="0" applyFont="1" applyFill="1" applyBorder="1" applyAlignment="1" applyProtection="1">
      <alignment/>
      <protection locked="0"/>
    </xf>
    <xf numFmtId="0" fontId="50" fillId="0" borderId="4" xfId="60" applyFont="1" applyBorder="1">
      <alignment horizontal="left" vertical="center"/>
      <protection locked="0"/>
    </xf>
    <xf numFmtId="0" fontId="51" fillId="0" borderId="4" xfId="65" applyFont="1" applyBorder="1">
      <alignment horizontal="center" vertical="center" wrapText="1"/>
      <protection locked="0"/>
    </xf>
    <xf numFmtId="0" fontId="51" fillId="0" borderId="4" xfId="38" applyFont="1" applyBorder="1">
      <alignment horizontal="center" vertical="center" wrapText="1"/>
      <protection locked="0"/>
    </xf>
    <xf numFmtId="0" fontId="51" fillId="0" borderId="4" xfId="147" applyFont="1" applyBorder="1">
      <alignment horizontal="center" vertical="center" wrapText="1"/>
      <protection locked="0"/>
    </xf>
    <xf numFmtId="0" fontId="51" fillId="0" borderId="4" xfId="164" applyFont="1" applyBorder="1">
      <alignment horizontal="center" vertical="center" wrapText="1"/>
      <protection locked="0"/>
    </xf>
    <xf numFmtId="0" fontId="54" fillId="0" borderId="0" xfId="179" applyFont="1" applyBorder="1">
      <alignment vertical="top"/>
      <protection locked="0"/>
    </xf>
    <xf numFmtId="0" fontId="54" fillId="0" borderId="0" xfId="29" applyFont="1" applyFill="1" applyBorder="1" applyAlignment="1" applyProtection="1">
      <alignment horizontal="right" vertical="center" wrapText="1"/>
      <protection/>
    </xf>
    <xf numFmtId="0" fontId="54" fillId="0" borderId="4" xfId="186" applyFont="1" applyBorder="1">
      <alignment horizontal="center"/>
      <protection/>
    </xf>
    <xf numFmtId="0" fontId="54" fillId="0" borderId="4" xfId="183" applyFont="1" applyBorder="1">
      <alignment horizontal="center"/>
      <protection/>
    </xf>
    <xf numFmtId="0" fontId="19" fillId="0" borderId="0" xfId="29" applyFont="1" applyFill="1" applyBorder="1" applyAlignment="1" applyProtection="1">
      <alignment horizontal="center"/>
      <protection/>
    </xf>
    <xf numFmtId="0" fontId="19" fillId="0" borderId="0" xfId="29" applyFont="1" applyFill="1" applyBorder="1" applyAlignment="1" applyProtection="1">
      <alignment horizontal="center" wrapText="1"/>
      <protection/>
    </xf>
    <xf numFmtId="0" fontId="19" fillId="0" borderId="0" xfId="29" applyFont="1" applyFill="1" applyBorder="1" applyAlignment="1" applyProtection="1">
      <alignment wrapText="1"/>
      <protection/>
    </xf>
    <xf numFmtId="0" fontId="19" fillId="0" borderId="0" xfId="29" applyFont="1" applyFill="1" applyBorder="1" applyAlignment="1" applyProtection="1">
      <alignment/>
      <protection/>
    </xf>
    <xf numFmtId="0" fontId="2" fillId="0" borderId="0" xfId="29" applyFont="1" applyFill="1" applyBorder="1" applyAlignment="1" applyProtection="1">
      <alignment horizontal="center" wrapText="1"/>
      <protection/>
    </xf>
    <xf numFmtId="0" fontId="20" fillId="0" borderId="0" xfId="29" applyFont="1" applyFill="1" applyBorder="1" applyAlignment="1" applyProtection="1">
      <alignment horizontal="center" vertical="center" wrapText="1"/>
      <protection/>
    </xf>
    <xf numFmtId="0" fontId="54" fillId="0" borderId="0" xfId="200" applyFont="1" applyBorder="1">
      <alignment horizontal="center" wrapText="1"/>
      <protection/>
    </xf>
    <xf numFmtId="0" fontId="52" fillId="0" borderId="4" xfId="27" applyFont="1" applyBorder="1">
      <alignment horizontal="center" vertical="center" wrapText="1"/>
      <protection/>
    </xf>
    <xf numFmtId="0" fontId="52" fillId="0" borderId="4" xfId="199" applyFont="1" applyBorder="1">
      <alignment horizontal="center" vertical="center" wrapText="1"/>
      <protection/>
    </xf>
    <xf numFmtId="0" fontId="2" fillId="0" borderId="0" xfId="29" applyFont="1" applyFill="1" applyBorder="1" applyAlignment="1" applyProtection="1">
      <alignment horizontal="right" wrapText="1"/>
      <protection/>
    </xf>
    <xf numFmtId="0" fontId="21" fillId="0" borderId="0" xfId="29" applyFont="1" applyFill="1" applyBorder="1" applyAlignment="1" applyProtection="1">
      <alignment horizontal="center" vertical="center" wrapText="1"/>
      <protection/>
    </xf>
    <xf numFmtId="0" fontId="50" fillId="0" borderId="0" xfId="196" applyFont="1" applyBorder="1">
      <alignment horizontal="right" wrapText="1"/>
      <protection/>
    </xf>
    <xf numFmtId="0" fontId="2" fillId="0" borderId="0" xfId="148" applyFill="1" applyBorder="1" applyAlignment="1">
      <alignment vertical="center"/>
      <protection/>
    </xf>
    <xf numFmtId="0" fontId="2" fillId="0" borderId="0" xfId="148" applyFont="1" applyFill="1" applyBorder="1" applyAlignment="1">
      <alignment vertical="center"/>
      <protection/>
    </xf>
    <xf numFmtId="0" fontId="2" fillId="0" borderId="0" xfId="148" applyFont="1" applyFill="1" applyAlignment="1">
      <alignment vertical="center"/>
      <protection/>
    </xf>
    <xf numFmtId="0" fontId="0" fillId="0" borderId="0" xfId="29" applyFont="1" applyFill="1" applyBorder="1" applyAlignment="1" applyProtection="1">
      <alignment/>
      <protection/>
    </xf>
    <xf numFmtId="49" fontId="2" fillId="0" borderId="0" xfId="148" applyNumberFormat="1" applyFill="1" applyBorder="1" applyAlignment="1">
      <alignment/>
      <protection/>
    </xf>
    <xf numFmtId="49" fontId="2" fillId="0" borderId="0" xfId="148" applyNumberFormat="1" applyFill="1" applyBorder="1" applyAlignment="1">
      <alignment horizontal="center"/>
      <protection/>
    </xf>
    <xf numFmtId="0" fontId="80" fillId="0" borderId="0" xfId="29" applyFont="1" applyFill="1" applyBorder="1" applyAlignment="1" applyProtection="1">
      <alignment horizontal="center" vertical="center"/>
      <protection/>
    </xf>
    <xf numFmtId="0" fontId="68" fillId="0" borderId="0" xfId="191" applyFont="1" applyBorder="1">
      <alignment vertical="top"/>
      <protection/>
    </xf>
    <xf numFmtId="0" fontId="90" fillId="0" borderId="4" xfId="0" applyFont="1" applyFill="1" applyBorder="1" applyAlignment="1">
      <alignment horizontal="center" vertical="center"/>
    </xf>
    <xf numFmtId="49" fontId="90" fillId="0" borderId="4" xfId="0" applyNumberFormat="1" applyFont="1" applyFill="1" applyBorder="1" applyAlignment="1">
      <alignment horizontal="center" vertical="center" wrapText="1"/>
    </xf>
    <xf numFmtId="49" fontId="90" fillId="0" borderId="4" xfId="180" applyNumberFormat="1" applyFont="1" applyBorder="1">
      <alignment horizontal="center" vertical="center" wrapText="1"/>
      <protection/>
    </xf>
    <xf numFmtId="49" fontId="90" fillId="0" borderId="4" xfId="0" applyNumberFormat="1" applyFont="1" applyFill="1" applyBorder="1" applyAlignment="1">
      <alignment horizontal="center" vertical="center"/>
    </xf>
    <xf numFmtId="49" fontId="91" fillId="0" borderId="4" xfId="0" applyNumberFormat="1" applyFont="1" applyFill="1" applyBorder="1" applyAlignment="1">
      <alignment horizontal="center" vertical="center"/>
    </xf>
    <xf numFmtId="0" fontId="90" fillId="0" borderId="4" xfId="0" applyFont="1" applyFill="1" applyBorder="1" applyAlignment="1">
      <alignment/>
    </xf>
    <xf numFmtId="0" fontId="90" fillId="0" borderId="4" xfId="0" applyFont="1" applyFill="1" applyBorder="1" applyAlignment="1">
      <alignment horizontal="left" indent="1"/>
    </xf>
    <xf numFmtId="0" fontId="90" fillId="0" borderId="4" xfId="67" applyFont="1" applyBorder="1">
      <alignment horizontal="center" vertical="center"/>
      <protection/>
    </xf>
    <xf numFmtId="0" fontId="90" fillId="0" borderId="4" xfId="190" applyFont="1" applyBorder="1">
      <alignment horizontal="center" vertical="center"/>
      <protection/>
    </xf>
    <xf numFmtId="0" fontId="90" fillId="0" borderId="4" xfId="98" applyFont="1" applyBorder="1">
      <alignment horizontal="center" vertical="center"/>
      <protection/>
    </xf>
    <xf numFmtId="0" fontId="2" fillId="0" borderId="0" xfId="148" applyFill="1" applyBorder="1" applyAlignment="1">
      <alignment/>
      <protection/>
    </xf>
    <xf numFmtId="49" fontId="91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0" xfId="148" applyNumberFormat="1" applyFont="1" applyFill="1" applyBorder="1" applyAlignment="1">
      <alignment/>
      <protection/>
    </xf>
    <xf numFmtId="49" fontId="2" fillId="0" borderId="0" xfId="148" applyNumberFormat="1" applyFont="1" applyFill="1" applyBorder="1" applyAlignment="1">
      <alignment horizontal="center"/>
      <protection/>
    </xf>
    <xf numFmtId="180" fontId="92" fillId="0" borderId="4" xfId="0" applyNumberFormat="1" applyFont="1" applyFill="1" applyBorder="1" applyAlignment="1">
      <alignment horizontal="right" vertical="center"/>
    </xf>
    <xf numFmtId="180" fontId="92" fillId="0" borderId="4" xfId="0" applyNumberFormat="1" applyFont="1" applyFill="1" applyBorder="1" applyAlignment="1">
      <alignment horizontal="right" vertical="center" indent="1"/>
    </xf>
    <xf numFmtId="180" fontId="92" fillId="0" borderId="4" xfId="0" applyNumberFormat="1" applyFont="1" applyFill="1" applyBorder="1" applyAlignment="1">
      <alignment horizontal="center" vertical="center"/>
    </xf>
    <xf numFmtId="49" fontId="2" fillId="0" borderId="0" xfId="148" applyNumberFormat="1" applyFont="1" applyFill="1" applyBorder="1" applyAlignment="1">
      <alignment/>
      <protection/>
    </xf>
    <xf numFmtId="0" fontId="2" fillId="0" borderId="0" xfId="148" applyFont="1" applyFill="1" applyBorder="1" applyAlignment="1">
      <alignment/>
      <protection/>
    </xf>
    <xf numFmtId="0" fontId="90" fillId="0" borderId="4" xfId="0" applyFont="1" applyFill="1" applyBorder="1" applyAlignment="1" applyProtection="1">
      <alignment horizontal="center" vertical="center"/>
      <protection locked="0"/>
    </xf>
    <xf numFmtId="0" fontId="90" fillId="0" borderId="4" xfId="117" applyFont="1" applyBorder="1">
      <alignment horizontal="center" vertical="center"/>
      <protection locked="0"/>
    </xf>
    <xf numFmtId="0" fontId="90" fillId="0" borderId="4" xfId="91" applyFont="1" applyBorder="1">
      <alignment horizontal="center" vertical="center"/>
      <protection locked="0"/>
    </xf>
    <xf numFmtId="0" fontId="3" fillId="0" borderId="0" xfId="148" applyNumberFormat="1" applyFont="1" applyFill="1" applyBorder="1" applyAlignment="1" applyProtection="1">
      <alignment horizontal="right" vertical="center"/>
      <protection/>
    </xf>
    <xf numFmtId="0" fontId="93" fillId="0" borderId="0" xfId="29" applyFont="1" applyFill="1" applyBorder="1" applyAlignment="1" applyProtection="1">
      <alignment horizontal="center" vertical="center"/>
      <protection/>
    </xf>
    <xf numFmtId="0" fontId="3" fillId="0" borderId="0" xfId="148" applyNumberFormat="1" applyFont="1" applyFill="1" applyBorder="1" applyAlignment="1" applyProtection="1">
      <alignment horizontal="right"/>
      <protection/>
    </xf>
    <xf numFmtId="0" fontId="2" fillId="0" borderId="0" xfId="148" applyFont="1" applyFill="1" applyBorder="1" applyAlignment="1">
      <alignment/>
      <protection/>
    </xf>
    <xf numFmtId="0" fontId="90" fillId="0" borderId="4" xfId="194" applyFont="1" applyBorder="1">
      <alignment horizontal="center" vertical="center"/>
      <protection locked="0"/>
    </xf>
    <xf numFmtId="0" fontId="91" fillId="0" borderId="4" xfId="90" applyFont="1" applyBorder="1">
      <alignment horizontal="center" vertical="center"/>
      <protection/>
    </xf>
    <xf numFmtId="0" fontId="91" fillId="0" borderId="4" xfId="0" applyFont="1" applyFill="1" applyBorder="1" applyAlignment="1">
      <alignment horizontal="center" vertical="center"/>
    </xf>
    <xf numFmtId="49" fontId="51" fillId="0" borderId="4" xfId="128" applyNumberFormat="1" applyFont="1" applyBorder="1">
      <alignment horizontal="center" vertical="center" wrapText="1"/>
      <protection/>
    </xf>
    <xf numFmtId="49" fontId="51" fillId="0" borderId="4" xfId="110" applyNumberFormat="1" applyFont="1" applyBorder="1">
      <alignment horizontal="center" vertical="center" wrapText="1"/>
      <protection/>
    </xf>
    <xf numFmtId="0" fontId="51" fillId="0" borderId="4" xfId="185" applyFont="1" applyBorder="1">
      <alignment horizontal="center" vertical="center"/>
      <protection locked="0"/>
    </xf>
    <xf numFmtId="49" fontId="51" fillId="0" borderId="4" xfId="123" applyNumberFormat="1" applyFont="1" applyBorder="1">
      <alignment horizontal="center" vertical="center"/>
      <protection/>
    </xf>
    <xf numFmtId="0" fontId="54" fillId="0" borderId="4" xfId="0" applyFont="1" applyFill="1" applyBorder="1" applyAlignment="1">
      <alignment horizontal="center" vertical="center"/>
    </xf>
    <xf numFmtId="0" fontId="54" fillId="0" borderId="4" xfId="44" applyFont="1" applyBorder="1">
      <alignment horizontal="center" vertical="center"/>
      <protection/>
    </xf>
    <xf numFmtId="0" fontId="54" fillId="0" borderId="0" xfId="29" applyFont="1" applyFill="1" applyBorder="1" applyAlignment="1" applyProtection="1">
      <alignment vertical="center"/>
      <protection/>
    </xf>
    <xf numFmtId="0" fontId="94" fillId="0" borderId="0" xfId="29" applyFont="1" applyFill="1" applyBorder="1" applyAlignment="1" applyProtection="1">
      <alignment horizontal="center" vertical="center"/>
      <protection/>
    </xf>
    <xf numFmtId="0" fontId="75" fillId="0" borderId="0" xfId="0" applyFont="1" applyFill="1" applyBorder="1" applyAlignment="1">
      <alignment horizontal="center" vertical="center"/>
    </xf>
    <xf numFmtId="49" fontId="79" fillId="0" borderId="0" xfId="100" applyNumberFormat="1" applyFont="1" applyBorder="1">
      <alignment horizontal="left" vertical="center" wrapText="1"/>
      <protection/>
    </xf>
    <xf numFmtId="49" fontId="95" fillId="0" borderId="4" xfId="100" applyNumberFormat="1" applyFont="1" applyBorder="1" applyAlignment="1">
      <alignment horizontal="center" vertical="center" wrapText="1"/>
      <protection/>
    </xf>
    <xf numFmtId="0" fontId="51" fillId="0" borderId="4" xfId="189" applyFont="1" applyBorder="1">
      <alignment horizontal="center" vertical="center"/>
      <protection locked="0"/>
    </xf>
    <xf numFmtId="49" fontId="79" fillId="0" borderId="4" xfId="100" applyNumberFormat="1" applyFont="1" applyBorder="1" applyAlignment="1">
      <alignment horizontal="center" vertical="center" wrapText="1"/>
      <protection/>
    </xf>
    <xf numFmtId="0" fontId="51" fillId="0" borderId="4" xfId="25" applyFont="1" applyBorder="1">
      <alignment horizontal="center" vertical="center" wrapText="1"/>
      <protection/>
    </xf>
    <xf numFmtId="0" fontId="50" fillId="0" borderId="4" xfId="29" applyFont="1" applyFill="1" applyBorder="1" applyAlignment="1" applyProtection="1">
      <alignment vertical="center"/>
      <protection locked="0"/>
    </xf>
    <xf numFmtId="0" fontId="96" fillId="0" borderId="4" xfId="29" applyFont="1" applyFill="1" applyBorder="1" applyAlignment="1" applyProtection="1">
      <alignment horizontal="right" vertical="center"/>
      <protection/>
    </xf>
    <xf numFmtId="0" fontId="50" fillId="0" borderId="4" xfId="29" applyFont="1" applyFill="1" applyBorder="1" applyAlignment="1" applyProtection="1">
      <alignment horizontal="left" vertical="center"/>
      <protection locked="0"/>
    </xf>
    <xf numFmtId="4" fontId="50" fillId="0" borderId="4" xfId="29" applyNumberFormat="1" applyFont="1" applyFill="1" applyBorder="1" applyAlignment="1" applyProtection="1">
      <alignment horizontal="right" vertical="center"/>
      <protection locked="0"/>
    </xf>
    <xf numFmtId="0" fontId="50" fillId="0" borderId="4" xfId="29" applyFont="1" applyFill="1" applyBorder="1" applyAlignment="1" applyProtection="1">
      <alignment horizontal="left" vertical="center"/>
      <protection/>
    </xf>
    <xf numFmtId="0" fontId="2" fillId="0" borderId="4" xfId="29" applyFont="1" applyFill="1" applyBorder="1" applyAlignment="1" applyProtection="1">
      <alignment vertical="center"/>
      <protection/>
    </xf>
    <xf numFmtId="0" fontId="96" fillId="0" borderId="4" xfId="29" applyFont="1" applyFill="1" applyBorder="1" applyAlignment="1" applyProtection="1">
      <alignment horizontal="center" vertical="center"/>
      <protection/>
    </xf>
    <xf numFmtId="0" fontId="96" fillId="0" borderId="4" xfId="29" applyFont="1" applyFill="1" applyBorder="1" applyAlignment="1" applyProtection="1">
      <alignment horizontal="center" vertical="center"/>
      <protection locked="0"/>
    </xf>
    <xf numFmtId="4" fontId="96" fillId="0" borderId="4" xfId="29" applyNumberFormat="1" applyFont="1" applyFill="1" applyBorder="1" applyAlignment="1" applyProtection="1">
      <alignment horizontal="right" vertical="center"/>
      <protection/>
    </xf>
    <xf numFmtId="181" fontId="96" fillId="0" borderId="4" xfId="29" applyNumberFormat="1" applyFont="1" applyFill="1" applyBorder="1" applyAlignment="1" applyProtection="1">
      <alignment horizontal="right" vertical="center"/>
      <protection/>
    </xf>
    <xf numFmtId="0" fontId="50" fillId="0" borderId="0" xfId="56" applyFont="1" applyBorder="1">
      <alignment horizontal="left" vertical="center" wrapText="1"/>
      <protection locked="0"/>
    </xf>
    <xf numFmtId="0" fontId="51" fillId="0" borderId="0" xfId="173" applyFont="1" applyBorder="1">
      <alignment horizontal="left" vertical="center" wrapText="1"/>
      <protection/>
    </xf>
    <xf numFmtId="0" fontId="51" fillId="0" borderId="4" xfId="42" applyFont="1" applyBorder="1">
      <alignment horizontal="center" vertical="center" wrapText="1"/>
      <protection/>
    </xf>
    <xf numFmtId="0" fontId="51" fillId="0" borderId="4" xfId="33" applyFont="1" applyBorder="1">
      <alignment horizontal="center" vertical="center" wrapText="1"/>
      <protection/>
    </xf>
    <xf numFmtId="0" fontId="51" fillId="0" borderId="4" xfId="50" applyFont="1" applyBorder="1">
      <alignment horizontal="center" vertical="center"/>
      <protection/>
    </xf>
    <xf numFmtId="0" fontId="51" fillId="0" borderId="4" xfId="85" applyFont="1" applyBorder="1">
      <alignment horizontal="center" vertical="center"/>
      <protection/>
    </xf>
    <xf numFmtId="0" fontId="51" fillId="0" borderId="4" xfId="159" applyFont="1" applyBorder="1">
      <alignment horizontal="center" vertical="center"/>
      <protection/>
    </xf>
    <xf numFmtId="0" fontId="54" fillId="0" borderId="4" xfId="113" applyFont="1" applyBorder="1">
      <alignment horizontal="center" vertical="center" wrapText="1"/>
      <protection locked="0"/>
    </xf>
    <xf numFmtId="0" fontId="54" fillId="0" borderId="4" xfId="0" applyFont="1" applyFill="1" applyBorder="1" applyAlignment="1">
      <alignment horizontal="center" vertical="center" wrapText="1"/>
    </xf>
    <xf numFmtId="0" fontId="54" fillId="0" borderId="4" xfId="64" applyFont="1" applyBorder="1">
      <alignment horizontal="center" vertical="center"/>
      <protection/>
    </xf>
    <xf numFmtId="0" fontId="51" fillId="0" borderId="4" xfId="171" applyFont="1" applyBorder="1">
      <alignment horizontal="center" vertical="center"/>
      <protection locked="0"/>
    </xf>
    <xf numFmtId="3" fontId="51" fillId="0" borderId="4" xfId="163" applyNumberFormat="1" applyFont="1" applyBorder="1">
      <alignment horizontal="center" vertical="center"/>
      <protection locked="0"/>
    </xf>
    <xf numFmtId="3" fontId="51" fillId="0" borderId="4" xfId="178" applyNumberFormat="1" applyFont="1" applyBorder="1">
      <alignment horizontal="center" vertical="center"/>
      <protection/>
    </xf>
    <xf numFmtId="0" fontId="51" fillId="0" borderId="4" xfId="167" applyFont="1" applyBorder="1">
      <alignment horizontal="center" vertical="center" wrapText="1"/>
      <protection locked="0"/>
    </xf>
    <xf numFmtId="0" fontId="51" fillId="0" borderId="4" xfId="181" applyFont="1" applyBorder="1">
      <alignment horizontal="center" vertical="center" wrapText="1"/>
      <protection/>
    </xf>
    <xf numFmtId="0" fontId="51" fillId="0" borderId="4" xfId="82" applyFont="1" applyBorder="1">
      <alignment horizontal="center" vertical="center" wrapText="1"/>
      <protection locked="0"/>
    </xf>
    <xf numFmtId="3" fontId="51" fillId="0" borderId="4" xfId="39" applyNumberFormat="1" applyFont="1" applyBorder="1">
      <alignment horizontal="center" vertical="top"/>
      <protection locked="0"/>
    </xf>
    <xf numFmtId="0" fontId="54" fillId="0" borderId="4" xfId="184" applyFont="1" applyBorder="1">
      <alignment horizontal="center" vertical="top"/>
      <protection/>
    </xf>
    <xf numFmtId="0" fontId="50" fillId="0" borderId="0" xfId="124" applyFont="1" applyBorder="1">
      <alignment horizontal="right" vertical="center"/>
      <protection/>
    </xf>
    <xf numFmtId="0" fontId="51" fillId="0" borderId="4" xfId="177" applyFont="1" applyBorder="1">
      <alignment horizontal="center" vertical="center" wrapText="1"/>
      <protection/>
    </xf>
    <xf numFmtId="0" fontId="81" fillId="0" borderId="0" xfId="29" applyFont="1" applyFill="1" applyBorder="1" applyAlignment="1" applyProtection="1">
      <alignment horizontal="center" vertical="center"/>
      <protection locked="0"/>
    </xf>
    <xf numFmtId="0" fontId="54" fillId="0" borderId="4" xfId="83" applyFont="1" applyBorder="1">
      <alignment horizontal="center" vertical="center" wrapText="1"/>
      <protection locked="0"/>
    </xf>
    <xf numFmtId="0" fontId="54" fillId="0" borderId="4" xfId="137" applyFont="1" applyBorder="1">
      <alignment horizontal="center" vertical="center" wrapText="1"/>
      <protection locked="0"/>
    </xf>
    <xf numFmtId="0" fontId="54" fillId="0" borderId="4" xfId="75" applyFont="1" applyBorder="1">
      <alignment horizontal="center" vertical="center" wrapText="1"/>
      <protection locked="0"/>
    </xf>
    <xf numFmtId="0" fontId="54" fillId="0" borderId="4" xfId="207" applyFont="1" applyBorder="1">
      <alignment horizontal="center" vertical="center" wrapText="1"/>
      <protection/>
    </xf>
    <xf numFmtId="0" fontId="54" fillId="0" borderId="4" xfId="155" applyFont="1" applyBorder="1">
      <alignment horizontal="center" vertical="center" wrapText="1"/>
      <protection/>
    </xf>
    <xf numFmtId="0" fontId="54" fillId="0" borderId="4" xfId="126" applyFont="1" applyBorder="1">
      <alignment horizontal="center" vertical="center"/>
      <protection/>
    </xf>
    <xf numFmtId="0" fontId="54" fillId="0" borderId="4" xfId="142" applyFont="1" applyBorder="1">
      <alignment horizontal="center" vertical="center"/>
      <protection/>
    </xf>
    <xf numFmtId="0" fontId="54" fillId="0" borderId="4" xfId="53" applyFont="1" applyBorder="1">
      <alignment horizontal="center" vertical="center"/>
      <protection/>
    </xf>
    <xf numFmtId="0" fontId="50" fillId="0" borderId="4" xfId="21" applyFont="1" applyBorder="1">
      <alignment horizontal="center" vertical="center"/>
      <protection locked="0"/>
    </xf>
    <xf numFmtId="0" fontId="50" fillId="0" borderId="4" xfId="139" applyFont="1" applyBorder="1">
      <alignment horizontal="right" vertical="center"/>
      <protection locked="0"/>
    </xf>
    <xf numFmtId="0" fontId="54" fillId="0" borderId="4" xfId="146" applyFont="1" applyBorder="1">
      <alignment horizontal="center" vertical="center" wrapText="1"/>
      <protection/>
    </xf>
    <xf numFmtId="3" fontId="54" fillId="0" borderId="4" xfId="140" applyNumberFormat="1" applyFont="1" applyBorder="1">
      <alignment horizontal="center" vertical="center"/>
      <protection/>
    </xf>
    <xf numFmtId="3" fontId="54" fillId="0" borderId="4" xfId="153" applyNumberFormat="1" applyFont="1" applyBorder="1">
      <alignment horizontal="center" vertical="center"/>
      <protection/>
    </xf>
    <xf numFmtId="0" fontId="54" fillId="0" borderId="4" xfId="72" applyFont="1" applyBorder="1">
      <alignment horizontal="center" vertical="center"/>
      <protection locked="0"/>
    </xf>
    <xf numFmtId="0" fontId="54" fillId="0" borderId="4" xfId="158" applyFont="1" applyBorder="1">
      <alignment horizontal="center" vertical="center"/>
      <protection locked="0"/>
    </xf>
    <xf numFmtId="0" fontId="54" fillId="0" borderId="4" xfId="32" applyFont="1" applyBorder="1">
      <alignment horizontal="center" vertical="center" wrapText="1"/>
      <protection/>
    </xf>
    <xf numFmtId="0" fontId="54" fillId="0" borderId="4" xfId="150" applyFont="1" applyBorder="1">
      <alignment horizontal="center" vertical="center" wrapText="1"/>
      <protection locked="0"/>
    </xf>
    <xf numFmtId="0" fontId="54" fillId="0" borderId="0" xfId="29" applyFont="1" applyFill="1" applyBorder="1" applyAlignment="1" applyProtection="1">
      <alignment/>
      <protection locked="0"/>
    </xf>
    <xf numFmtId="0" fontId="54" fillId="0" borderId="4" xfId="157" applyFont="1" applyBorder="1">
      <alignment horizontal="center" vertical="center" wrapText="1"/>
      <protection/>
    </xf>
    <xf numFmtId="0" fontId="54" fillId="0" borderId="4" xfId="170" applyFont="1" applyBorder="1">
      <alignment horizontal="center" vertical="center" wrapText="1"/>
      <protection/>
    </xf>
    <xf numFmtId="0" fontId="54" fillId="0" borderId="4" xfId="166" applyFont="1" applyBorder="1">
      <alignment horizontal="center" vertical="center" wrapText="1"/>
      <protection locked="0"/>
    </xf>
    <xf numFmtId="0" fontId="54" fillId="0" borderId="4" xfId="34" applyFont="1" applyBorder="1">
      <alignment horizontal="center" vertical="center"/>
      <protection locked="0"/>
    </xf>
    <xf numFmtId="0" fontId="54" fillId="0" borderId="0" xfId="29" applyFont="1" applyFill="1" applyBorder="1" applyAlignment="1" applyProtection="1">
      <alignment horizontal="right" vertical="center"/>
      <protection locked="0"/>
    </xf>
    <xf numFmtId="0" fontId="54" fillId="0" borderId="0" xfId="210" applyFont="1" applyBorder="1">
      <alignment horizontal="right"/>
      <protection locked="0"/>
    </xf>
    <xf numFmtId="0" fontId="54" fillId="0" borderId="4" xfId="118" applyFont="1" applyBorder="1">
      <alignment horizontal="center" vertical="center" wrapText="1"/>
      <protection locked="0"/>
    </xf>
    <xf numFmtId="0" fontId="54" fillId="0" borderId="4" xfId="162" applyFont="1" applyBorder="1">
      <alignment horizontal="center" vertical="center" wrapText="1"/>
      <protection/>
    </xf>
    <xf numFmtId="0" fontId="54" fillId="0" borderId="4" xfId="81" applyFont="1" applyBorder="1">
      <alignment horizontal="center" vertical="center"/>
      <protection locked="0"/>
    </xf>
    <xf numFmtId="3" fontId="54" fillId="0" borderId="4" xfId="94" applyNumberFormat="1" applyFont="1" applyBorder="1">
      <alignment horizontal="center" vertical="center"/>
      <protection/>
    </xf>
    <xf numFmtId="3" fontId="54" fillId="0" borderId="4" xfId="144" applyNumberFormat="1" applyFont="1" applyBorder="1">
      <alignment horizontal="center" vertical="center"/>
      <protection/>
    </xf>
    <xf numFmtId="0" fontId="97" fillId="0" borderId="0" xfId="29" applyFont="1" applyFill="1" applyBorder="1" applyAlignment="1" applyProtection="1">
      <alignment/>
      <protection/>
    </xf>
    <xf numFmtId="0" fontId="50" fillId="0" borderId="0" xfId="29" applyFont="1" applyFill="1" applyBorder="1" applyAlignment="1" applyProtection="1">
      <alignment horizontal="right"/>
      <protection/>
    </xf>
    <xf numFmtId="0" fontId="82" fillId="0" borderId="0" xfId="29" applyFont="1" applyFill="1" applyBorder="1" applyAlignment="1" applyProtection="1">
      <alignment horizontal="center" vertical="top"/>
      <protection/>
    </xf>
    <xf numFmtId="0" fontId="50" fillId="0" borderId="0" xfId="102" applyFont="1" applyBorder="1">
      <alignment horizontal="left" vertical="center"/>
      <protection/>
    </xf>
    <xf numFmtId="0" fontId="75" fillId="0" borderId="0" xfId="195" applyFont="1" applyBorder="1">
      <alignment horizontal="center" vertical="center"/>
      <protection/>
    </xf>
    <xf numFmtId="0" fontId="50" fillId="0" borderId="0" xfId="115" applyFont="1" applyBorder="1">
      <alignment horizontal="right"/>
      <protection/>
    </xf>
    <xf numFmtId="0" fontId="51" fillId="0" borderId="4" xfId="41" applyFont="1" applyBorder="1">
      <alignment horizontal="center" vertical="center"/>
      <protection/>
    </xf>
    <xf numFmtId="0" fontId="51" fillId="0" borderId="4" xfId="55" applyFont="1" applyBorder="1">
      <alignment horizontal="center" vertical="center"/>
      <protection/>
    </xf>
    <xf numFmtId="0" fontId="51" fillId="0" borderId="4" xfId="109" applyFont="1" applyBorder="1">
      <alignment horizontal="center" vertical="center"/>
      <protection/>
    </xf>
    <xf numFmtId="0" fontId="51" fillId="0" borderId="4" xfId="26" applyFont="1" applyBorder="1">
      <alignment horizontal="center" vertical="center"/>
      <protection/>
    </xf>
    <xf numFmtId="0" fontId="79" fillId="0" borderId="4" xfId="0" applyFont="1" applyFill="1" applyBorder="1" applyAlignment="1">
      <alignment horizontal="left" vertical="center" wrapText="1"/>
    </xf>
    <xf numFmtId="0" fontId="5" fillId="0" borderId="0" xfId="115" applyFont="1" applyBorder="1" quotePrefix="1">
      <alignment horizontal="right"/>
      <protection/>
    </xf>
    <xf numFmtId="0" fontId="5" fillId="0" borderId="0" xfId="116" applyFont="1" applyBorder="1" quotePrefix="1">
      <alignment horizontal="right" wrapText="1"/>
      <protection locked="0"/>
    </xf>
    <xf numFmtId="0" fontId="5" fillId="0" borderId="0" xfId="124" applyFont="1" applyBorder="1" quotePrefix="1">
      <alignment horizontal="right" vertical="center"/>
      <protection/>
    </xf>
    <xf numFmtId="0" fontId="5" fillId="0" borderId="0" xfId="0" applyFont="1" applyFill="1" applyBorder="1" applyAlignment="1" quotePrefix="1">
      <alignment horizontal="right"/>
    </xf>
    <xf numFmtId="0" fontId="5" fillId="0" borderId="0" xfId="196" applyFont="1" applyBorder="1" quotePrefix="1">
      <alignment horizontal="right" wrapText="1"/>
      <protection/>
    </xf>
    <xf numFmtId="0" fontId="5" fillId="0" borderId="0" xfId="204" applyFont="1" applyBorder="1" quotePrefix="1">
      <alignment horizontal="right"/>
      <protection locked="0"/>
    </xf>
    <xf numFmtId="0" fontId="5" fillId="0" borderId="0" xfId="0" applyFont="1" applyFill="1" applyBorder="1" applyAlignment="1" quotePrefix="1">
      <alignment horizontal="right" wrapText="1"/>
    </xf>
    <xf numFmtId="0" fontId="3" fillId="0" borderId="0" xfId="0" applyFont="1" applyFill="1" applyBorder="1" applyAlignment="1" applyProtection="1" quotePrefix="1">
      <alignment horizontal="right"/>
      <protection locked="0"/>
    </xf>
  </cellXfs>
  <cellStyles count="204">
    <cellStyle name="Normal" xfId="0"/>
    <cellStyle name="部门项目中期规划预算表13 __b-10-0" xfId="15"/>
    <cellStyle name="部门项目中期规划预算表13 __b-13-0" xfId="16"/>
    <cellStyle name="部门项目中期规划预算表13 __b-18-0" xfId="17"/>
    <cellStyle name="新增资产配置表11 __b-8-0" xfId="18"/>
    <cellStyle name="政府购买服务预算表09 __b-24-0" xfId="19"/>
    <cellStyle name="政府购买服务预算表09 __b-3-0" xfId="20"/>
    <cellStyle name="部门收入预算表01-2 __b-9-0" xfId="21"/>
    <cellStyle name="常规 2" xfId="22"/>
    <cellStyle name="基本支出预算表（人员类.运转类公用经费项目）04 __b-15-0" xfId="23"/>
    <cellStyle name="常规 11" xfId="24"/>
    <cellStyle name="部门项目中期规划预算表13 __b-17-0" xfId="25"/>
    <cellStyle name="部门项目中期规划预算表13 __b-22-0" xfId="26"/>
    <cellStyle name="一般公共预算“三公”经费支出预算表03 __b-6-0" xfId="27"/>
    <cellStyle name="40% - 强调文字颜色 6" xfId="28"/>
    <cellStyle name="Normal" xfId="29"/>
    <cellStyle name="常规 2 11" xfId="30"/>
    <cellStyle name="常规 3 2" xfId="31"/>
    <cellStyle name="__b-30-0" xfId="32"/>
    <cellStyle name="政府购买服务预算表09 __b-12-0" xfId="33"/>
    <cellStyle name="__b-35-0" xfId="34"/>
    <cellStyle name="政府购买服务预算表09 __b-22-0" xfId="35"/>
    <cellStyle name="政府购买服务预算表09 __b-17-0" xfId="36"/>
    <cellStyle name="上级补助项目支出预算表12 __b-20-0" xfId="37"/>
    <cellStyle name="基本支出预算表（人员类.运转类公用经费项目）04 __b-29-0" xfId="38"/>
    <cellStyle name="部门支出预算表01-03 __b-28-0" xfId="39"/>
    <cellStyle name="市对下转移支付预算表10-1 __b-7-0" xfId="40"/>
    <cellStyle name="部门项目中期规划预算表13 __b-20-0" xfId="41"/>
    <cellStyle name="部门项目中期规划预算表13 __b-15-0" xfId="42"/>
    <cellStyle name="适中" xfId="43"/>
    <cellStyle name="一般公共预算支出预算表（按经济科目分类）02-3 __b-36-0" xfId="44"/>
    <cellStyle name="Currency" xfId="45"/>
    <cellStyle name="60% - 强调文字颜色 6" xfId="46"/>
    <cellStyle name="部门项目中期规划预算表13 __b-4-0" xfId="47"/>
    <cellStyle name="国有资本经营预算支出表07 __b-13-0" xfId="48"/>
    <cellStyle name="20% - 强调文字颜色 6" xfId="49"/>
    <cellStyle name="项目支出预算表（其他运转类.特定目标类项目）05-1 __b-33-0" xfId="50"/>
    <cellStyle name="输出" xfId="51"/>
    <cellStyle name="差" xfId="52"/>
    <cellStyle name="一般公共预算支出预算表（按功能科目分类）02-2 __b-7-0" xfId="53"/>
    <cellStyle name="标题 1" xfId="54"/>
    <cellStyle name="部门项目中期规划预算表13 __b-27-0" xfId="55"/>
    <cellStyle name="部门支出预算表01-03 __b-3-0" xfId="56"/>
    <cellStyle name="新增资产配置表11 __b-12-0" xfId="57"/>
    <cellStyle name="解释性文本" xfId="58"/>
    <cellStyle name="部门项目中期规划预算表13 __b-28-0" xfId="59"/>
    <cellStyle name="基本支出预算表（人员类.运转类公用经费项目）04 __b-17-0" xfId="60"/>
    <cellStyle name="40% - 强调文字颜色 4" xfId="61"/>
    <cellStyle name="部门项目中期规划预算表13 __b-3-0" xfId="62"/>
    <cellStyle name="部门项目中期规划预算表13 __b-5-0" xfId="63"/>
    <cellStyle name="部门支出预算表01-03 __b-23-0" xfId="64"/>
    <cellStyle name="基本支出预算表（人员类.运转类公用经费项目）04 __b-24-0" xfId="65"/>
    <cellStyle name="40% - 强调文字颜色 5" xfId="66"/>
    <cellStyle name="一般公共预算支出预算表（按经济科目分类）02-3 __b-9-0" xfId="67"/>
    <cellStyle name="Comma [0]" xfId="68"/>
    <cellStyle name="基本支出预算表（人员类.运转类公用经费项目）04 __b-9-0" xfId="69"/>
    <cellStyle name="Hyperlink" xfId="70"/>
    <cellStyle name="强调文字颜色 5" xfId="71"/>
    <cellStyle name="国有资本经营预算支出表07 __b-8-0" xfId="72"/>
    <cellStyle name="标题 3" xfId="73"/>
    <cellStyle name="常规 2 2" xfId="74"/>
    <cellStyle name="部门收入预算表01-2 __b-19-0" xfId="75"/>
    <cellStyle name="汇总" xfId="76"/>
    <cellStyle name="20% - 强调文字颜色 1" xfId="77"/>
    <cellStyle name="40% - 强调文字颜色 1" xfId="78"/>
    <cellStyle name="警告文本" xfId="79"/>
    <cellStyle name="Comma" xfId="80"/>
    <cellStyle name="__b-36-0" xfId="81"/>
    <cellStyle name="政府购买服务预算表09 __b-23-0" xfId="82"/>
    <cellStyle name="部门收入预算表01-2 __b-4-0" xfId="83"/>
    <cellStyle name="部门项目中期规划预算表13 __b-7-0" xfId="84"/>
    <cellStyle name="部门项目中期规划预算表13 __b-24-0" xfId="85"/>
    <cellStyle name="部门项目中期规划预算表13 __b-19-0" xfId="86"/>
    <cellStyle name="Followed Hyperlink" xfId="87"/>
    <cellStyle name="国有资本经营预算支出表07 __b-1-0" xfId="88"/>
    <cellStyle name="常规 3" xfId="89"/>
    <cellStyle name="一般公共预算支出预算表（按经济科目分类）02-3 __b-33-0" xfId="90"/>
    <cellStyle name="基本支出预算表（人员类.运转类公用经费项目）04 __b-33-0" xfId="91"/>
    <cellStyle name="市对下转移支付预算表10-1 __b-9-0" xfId="92"/>
    <cellStyle name="标题 4" xfId="93"/>
    <cellStyle name="__b-37-0" xfId="94"/>
    <cellStyle name="检查单元格" xfId="95"/>
    <cellStyle name="财政拨款收支预算总表02-1 __b-12-0" xfId="96"/>
    <cellStyle name="20% - 强调文字颜色 2" xfId="97"/>
    <cellStyle name="一般公共预算支出预算表（按经济科目分类）02-3 __b-16-0" xfId="98"/>
    <cellStyle name="20% - 强调文字颜色 3" xfId="99"/>
    <cellStyle name="TextStyle" xfId="100"/>
    <cellStyle name="Currency [0]" xfId="101"/>
    <cellStyle name="新增资产配置表11 __b-3-0" xfId="102"/>
    <cellStyle name="40% - 强调文字颜色 2" xfId="103"/>
    <cellStyle name="注释" xfId="104"/>
    <cellStyle name="60% - 强调文字颜色 3" xfId="105"/>
    <cellStyle name="好" xfId="106"/>
    <cellStyle name="政府购买服务预算表09 __b-28-0" xfId="107"/>
    <cellStyle name="部门项目中期规划预算表13 __b-16-0" xfId="108"/>
    <cellStyle name="部门项目中期规划预算表13 __b-21-0" xfId="109"/>
    <cellStyle name="一般公共预算支出预算表（按经济科目分类）02-3 __b-15-0" xfId="110"/>
    <cellStyle name="标题 2" xfId="111"/>
    <cellStyle name="Percent" xfId="112"/>
    <cellStyle name="部门支出预算表01-03 __b-7-0" xfId="113"/>
    <cellStyle name="强调文字颜色 1" xfId="114"/>
    <cellStyle name="部门政府采购预算表08 __b-36-0" xfId="115"/>
    <cellStyle name="政府购买服务预算表09 __b-40-0" xfId="116"/>
    <cellStyle name="政府购买服务预算表09 __b-35-0" xfId="117"/>
    <cellStyle name="__b-48-0" xfId="118"/>
    <cellStyle name="60% - 强调文字颜色 4" xfId="119"/>
    <cellStyle name="强调文字颜色 6" xfId="120"/>
    <cellStyle name="60% - 强调文字颜色 1" xfId="121"/>
    <cellStyle name="强调文字颜色 2" xfId="122"/>
    <cellStyle name="一般公共预算支出预算表（按经济科目分类）02-3 __b-6-0" xfId="123"/>
    <cellStyle name="新增资产配置表11 __b-18-0" xfId="124"/>
    <cellStyle name="国有资本经营预算支出表07 __b-5-0" xfId="125"/>
    <cellStyle name="部门收入预算表01-2 __b-6-0" xfId="126"/>
    <cellStyle name="60% - 强调文字颜色 2" xfId="127"/>
    <cellStyle name="一般公共预算支出预算表（按经济科目分类）02-3 __b-5-0" xfId="128"/>
    <cellStyle name="强调文字颜色 3" xfId="129"/>
    <cellStyle name="20% - 强调文字颜色 5" xfId="130"/>
    <cellStyle name="市对下转移支付预算表10-1 __b-6-0" xfId="131"/>
    <cellStyle name="40% - 强调文字颜色 3" xfId="132"/>
    <cellStyle name="市对下转移支付预算表10-1 __b-18-0" xfId="133"/>
    <cellStyle name="市对下转移支付预算表10-1 __b-23-0" xfId="134"/>
    <cellStyle name="强调文字颜色 4" xfId="135"/>
    <cellStyle name="20% - 强调文字颜色 4" xfId="136"/>
    <cellStyle name="部门收入预算表01-2 __b-12-0" xfId="137"/>
    <cellStyle name="项目支出预算表（其他运转类.特定目标类项目）05-1 __b-29-0" xfId="138"/>
    <cellStyle name="部门收入预算表01-2 __b-16-0" xfId="139"/>
    <cellStyle name="部门收入预算表01-2 __b-21-0" xfId="140"/>
    <cellStyle name="市对下转移支付绩效目标表10-2 __b-17-0" xfId="141"/>
    <cellStyle name="部门收入预算表01-2 __b-14-0" xfId="142"/>
    <cellStyle name="国有资本经营预算支出表07 __b-17-0" xfId="143"/>
    <cellStyle name="__b-39-0" xfId="144"/>
    <cellStyle name="上级补助项目支出预算表12 __b-12-0" xfId="145"/>
    <cellStyle name="部门收入预算表01-2 __b-20-0" xfId="146"/>
    <cellStyle name="部门项目中期规划预算表13 __b-6-0" xfId="147"/>
    <cellStyle name="常规 5" xfId="148"/>
    <cellStyle name="市对下转移支付预算表10-1 __b-27-0" xfId="149"/>
    <cellStyle name="__b-31-0" xfId="150"/>
    <cellStyle name="计算" xfId="151"/>
    <cellStyle name="政府购买服务预算表09 __b-13-0" xfId="152"/>
    <cellStyle name="部门收入预算表01-2 __b-22-0" xfId="153"/>
    <cellStyle name="上级补助项目支出预算表12 __b-10-0" xfId="154"/>
    <cellStyle name="部门收入预算表01-2 __b-13-0" xfId="155"/>
    <cellStyle name="国有资本经营预算支出表07 __b-16-0" xfId="156"/>
    <cellStyle name="__b-32-0" xfId="157"/>
    <cellStyle name="__b-27-0" xfId="158"/>
    <cellStyle name="部门政府采购预算表08 __b-15-0" xfId="159"/>
    <cellStyle name="政府购买服务预算表09 __b-14-0" xfId="160"/>
    <cellStyle name="60% - 强调文字颜色 5" xfId="161"/>
    <cellStyle name="部门支出预算表01-03 __b-24-0" xfId="162"/>
    <cellStyle name="部门支出预算表01-03 __b-19-0" xfId="163"/>
    <cellStyle name="政府购买服务预算表09 __b-31-0" xfId="164"/>
    <cellStyle name="上级补助项目支出预算表12 __b-8-0" xfId="165"/>
    <cellStyle name="__b-34-0" xfId="166"/>
    <cellStyle name="政府购买服务预算表09 __b-21-0" xfId="167"/>
    <cellStyle name="政府购买服务预算表09 __b-16-0" xfId="168"/>
    <cellStyle name="基本支出预算表（人员类.运转类公用经费项目）04 __b-13-0" xfId="169"/>
    <cellStyle name="部门支出预算表01-03 __b-12-0" xfId="170"/>
    <cellStyle name="部门政府采购预算表08 __b-21-0" xfId="171"/>
    <cellStyle name="政府购买服务预算表09 __b-15-0" xfId="172"/>
    <cellStyle name="市对下转移支付预算表10-1 __b-3-0" xfId="173"/>
    <cellStyle name="输入" xfId="174"/>
    <cellStyle name="项目支出预算表（其他运转类.特定目标类项目）05-1 __b-30-0" xfId="175"/>
    <cellStyle name="国有资本经营预算支出表07 __b-11-0" xfId="176"/>
    <cellStyle name="新增资产配置表11 __b-19-0" xfId="177"/>
    <cellStyle name="部门支出预算表01-03 __b-20-0" xfId="178"/>
    <cellStyle name="基本支出预算表（人员类.运转类公用经费项目）04 __b-12-0" xfId="179"/>
    <cellStyle name="一般公共预算支出预算表（按经济科目分类）02-3 __b-12-0" xfId="180"/>
    <cellStyle name="新增资产配置表11 __b-15-0" xfId="181"/>
    <cellStyle name="新增资产配置表11 __b-6-0" xfId="182"/>
    <cellStyle name="基本支出预算表（人员类.运转类公用经费项目）04 __b-40-0" xfId="183"/>
    <cellStyle name="部门支出预算表01-03 __b-29-0" xfId="184"/>
    <cellStyle name="市对下转移支付预算表10-1 __b-25-0" xfId="185"/>
    <cellStyle name="市对下转移支付预算表10-1 __b-30-0" xfId="186"/>
    <cellStyle name="政府购买服务预算表09 __b-8-0" xfId="187"/>
    <cellStyle name="新增资产配置表11 __b-7-0" xfId="188"/>
    <cellStyle name="国有资本经营预算支出表07 __b-4-0" xfId="189"/>
    <cellStyle name="一般公共预算支出预算表（按经济科目分类）02-3 __b-14-0" xfId="190"/>
    <cellStyle name="市对下转移支付预算表10-1 __b-22-0" xfId="191"/>
    <cellStyle name="市对下转移支付预算表10-1 __b-17-0" xfId="192"/>
    <cellStyle name="部门项目中期规划预算表13 __b-11-0" xfId="193"/>
    <cellStyle name="市对下转移支付绩效目标表10-2 __b-10-0" xfId="194"/>
    <cellStyle name="财政拨款收支预算总表02-1 __b-13-0" xfId="195"/>
    <cellStyle name="政府购买服务预算表09 __b-43-0" xfId="196"/>
    <cellStyle name="政府购买服务预算表09 __b-1-0" xfId="197"/>
    <cellStyle name="常规 4" xfId="198"/>
    <cellStyle name="一般公共预算“三公”经费支出预算表03 __b-14-0" xfId="199"/>
    <cellStyle name="一般公共预算“三公”经费支出预算表03 __b-1-0" xfId="200"/>
    <cellStyle name="标题" xfId="201"/>
    <cellStyle name="市对下转移支付绩效目标表10-2 __b-13-0" xfId="202"/>
    <cellStyle name="常规 3 3" xfId="203"/>
    <cellStyle name="政府购买服务预算表09 __b-34-0" xfId="204"/>
    <cellStyle name="政府购买服务预算表09 __b-29-0" xfId="205"/>
    <cellStyle name="基本支出预算表（人员类.运转类公用经费项目）04 __b-7-0" xfId="206"/>
    <cellStyle name="部门收入预算表01-2 __b-5-0" xfId="207"/>
    <cellStyle name="部门项目中期规划预算表13 __b-8-0" xfId="208"/>
    <cellStyle name="上级补助项目支出预算表12 __b-17-0" xfId="209"/>
    <cellStyle name="部门项目中期规划预算表13 __b-26-0" xfId="210"/>
    <cellStyle name="新增资产配置表11 __b-11-0" xfId="211"/>
    <cellStyle name="市对下转移支付绩效目标表10-2 __b-14-0" xfId="212"/>
    <cellStyle name="国有资本经营预算支出表07 __b-12-0" xfId="213"/>
    <cellStyle name="链接单元格" xfId="214"/>
    <cellStyle name="政府购买服务预算表09 __b-36-0" xfId="215"/>
    <cellStyle name="政府购买服务预算表09 __b-41-0" xfId="216"/>
    <cellStyle name="政府购买服务预算表09 __b-32-0" xfId="2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pane xSplit="1" ySplit="6" topLeftCell="B7" activePane="bottomRight" state="frozen"/>
      <selection pane="bottomRight" activeCell="C44" sqref="A1:IV65536"/>
    </sheetView>
  </sheetViews>
  <sheetFormatPr defaultColWidth="8.00390625" defaultRowHeight="12.75"/>
  <cols>
    <col min="1" max="1" width="39.57421875" style="62" customWidth="1"/>
    <col min="2" max="2" width="43.140625" style="62" customWidth="1"/>
    <col min="3" max="3" width="40.421875" style="62" customWidth="1"/>
    <col min="4" max="4" width="46.140625" style="62" customWidth="1"/>
    <col min="5" max="5" width="8.00390625" style="54" customWidth="1"/>
    <col min="6" max="16384" width="8.00390625" style="54" customWidth="1"/>
  </cols>
  <sheetData>
    <row r="1" spans="1:4" ht="16.5" customHeight="1">
      <c r="A1" s="318"/>
      <c r="B1" s="63"/>
      <c r="C1" s="63"/>
      <c r="D1" s="319" t="s">
        <v>0</v>
      </c>
    </row>
    <row r="2" spans="1:4" ht="36" customHeight="1">
      <c r="A2" s="152" t="s">
        <v>1</v>
      </c>
      <c r="B2" s="320"/>
      <c r="C2" s="320"/>
      <c r="D2" s="320"/>
    </row>
    <row r="3" spans="1:4" ht="21" customHeight="1">
      <c r="A3" s="321" t="str">
        <f>"单位名称："&amp;"富源县信访局"</f>
        <v>单位名称：富源县信访局</v>
      </c>
      <c r="B3" s="322"/>
      <c r="C3" s="322"/>
      <c r="D3" s="329" t="s">
        <v>2</v>
      </c>
    </row>
    <row r="4" spans="1:4" ht="19.5" customHeight="1">
      <c r="A4" s="324" t="s">
        <v>3</v>
      </c>
      <c r="B4" s="325"/>
      <c r="C4" s="324" t="s">
        <v>4</v>
      </c>
      <c r="D4" s="325"/>
    </row>
    <row r="5" spans="1:4" ht="19.5" customHeight="1">
      <c r="A5" s="326" t="s">
        <v>5</v>
      </c>
      <c r="B5" s="326" t="s">
        <v>6</v>
      </c>
      <c r="C5" s="326" t="s">
        <v>7</v>
      </c>
      <c r="D5" s="326" t="s">
        <v>6</v>
      </c>
    </row>
    <row r="6" spans="1:4" ht="19.5" customHeight="1">
      <c r="A6" s="327"/>
      <c r="B6" s="327"/>
      <c r="C6" s="327"/>
      <c r="D6" s="327"/>
    </row>
    <row r="7" spans="1:4" ht="20.25" customHeight="1">
      <c r="A7" s="9" t="s">
        <v>8</v>
      </c>
      <c r="B7" s="21">
        <v>289.165293</v>
      </c>
      <c r="C7" s="328" t="str">
        <f>"一"&amp;"、"&amp;"一般公共服务支出"</f>
        <v>一、一般公共服务支出</v>
      </c>
      <c r="D7" s="21">
        <v>209.030884</v>
      </c>
    </row>
    <row r="8" spans="1:4" ht="20.25" customHeight="1">
      <c r="A8" s="9" t="s">
        <v>9</v>
      </c>
      <c r="B8" s="21"/>
      <c r="C8" s="328" t="str">
        <f>"二"&amp;"、"&amp;"外交支出"</f>
        <v>二、外交支出</v>
      </c>
      <c r="D8" s="21"/>
    </row>
    <row r="9" spans="1:4" ht="20.25" customHeight="1">
      <c r="A9" s="9" t="s">
        <v>10</v>
      </c>
      <c r="B9" s="21"/>
      <c r="C9" s="328" t="str">
        <f>"三"&amp;"、"&amp;"国防支出"</f>
        <v>三、国防支出</v>
      </c>
      <c r="D9" s="21"/>
    </row>
    <row r="10" spans="1:4" ht="20.25" customHeight="1">
      <c r="A10" s="9" t="s">
        <v>11</v>
      </c>
      <c r="B10" s="21"/>
      <c r="C10" s="328" t="str">
        <f>"四"&amp;"、"&amp;"公共安全支出"</f>
        <v>四、公共安全支出</v>
      </c>
      <c r="D10" s="21"/>
    </row>
    <row r="11" spans="1:4" ht="20.25" customHeight="1">
      <c r="A11" s="9" t="s">
        <v>12</v>
      </c>
      <c r="B11" s="21"/>
      <c r="C11" s="328" t="str">
        <f>"五"&amp;"、"&amp;"教育支出"</f>
        <v>五、教育支出</v>
      </c>
      <c r="D11" s="21"/>
    </row>
    <row r="12" spans="1:4" ht="20.25" customHeight="1">
      <c r="A12" s="9" t="s">
        <v>13</v>
      </c>
      <c r="B12" s="21"/>
      <c r="C12" s="328" t="str">
        <f>"六"&amp;"、"&amp;"科学技术支出"</f>
        <v>六、科学技术支出</v>
      </c>
      <c r="D12" s="21"/>
    </row>
    <row r="13" spans="1:4" ht="20.25" customHeight="1">
      <c r="A13" s="9" t="s">
        <v>14</v>
      </c>
      <c r="B13" s="21"/>
      <c r="C13" s="328" t="str">
        <f>"七"&amp;"、"&amp;"文化旅游体育与传媒支出"</f>
        <v>七、文化旅游体育与传媒支出</v>
      </c>
      <c r="D13" s="21"/>
    </row>
    <row r="14" spans="1:4" ht="20.25" customHeight="1">
      <c r="A14" s="9" t="s">
        <v>15</v>
      </c>
      <c r="B14" s="21"/>
      <c r="C14" s="328" t="str">
        <f>"八"&amp;"、"&amp;"社会保障和就业支出"</f>
        <v>八、社会保障和就业支出</v>
      </c>
      <c r="D14" s="21">
        <v>41.954471</v>
      </c>
    </row>
    <row r="15" spans="1:4" ht="20.25" customHeight="1">
      <c r="A15" s="9" t="s">
        <v>16</v>
      </c>
      <c r="B15" s="21"/>
      <c r="C15" s="328" t="str">
        <f>"九"&amp;"、"&amp;"社会保险基金支出"</f>
        <v>九、社会保险基金支出</v>
      </c>
      <c r="D15" s="21"/>
    </row>
    <row r="16" spans="1:4" ht="20.25" customHeight="1">
      <c r="A16" s="9" t="s">
        <v>17</v>
      </c>
      <c r="B16" s="21"/>
      <c r="C16" s="328" t="str">
        <f>"十"&amp;"、"&amp;"卫生健康支出"</f>
        <v>十、卫生健康支出</v>
      </c>
      <c r="D16" s="21">
        <v>16.922823</v>
      </c>
    </row>
    <row r="17" spans="1:4" ht="20.25" customHeight="1">
      <c r="A17" s="9"/>
      <c r="B17" s="21"/>
      <c r="C17" s="328" t="str">
        <f>"十一"&amp;"、"&amp;"节能环保支出"</f>
        <v>十一、节能环保支出</v>
      </c>
      <c r="D17" s="21"/>
    </row>
    <row r="18" spans="1:4" ht="20.25" customHeight="1">
      <c r="A18" s="9"/>
      <c r="B18" s="9"/>
      <c r="C18" s="328" t="str">
        <f>"十二"&amp;"、"&amp;"城乡社区支出"</f>
        <v>十二、城乡社区支出</v>
      </c>
      <c r="D18" s="21"/>
    </row>
    <row r="19" spans="1:4" ht="20.25" customHeight="1">
      <c r="A19" s="9"/>
      <c r="B19" s="9"/>
      <c r="C19" s="328" t="str">
        <f>"十三"&amp;"、"&amp;"农林水支出"</f>
        <v>十三、农林水支出</v>
      </c>
      <c r="D19" s="21"/>
    </row>
    <row r="20" spans="1:4" ht="20.25" customHeight="1">
      <c r="A20" s="9"/>
      <c r="B20" s="9"/>
      <c r="C20" s="328" t="str">
        <f>"十四"&amp;"、"&amp;"交通运输支出"</f>
        <v>十四、交通运输支出</v>
      </c>
      <c r="D20" s="21"/>
    </row>
    <row r="21" spans="1:4" ht="20.25" customHeight="1">
      <c r="A21" s="9"/>
      <c r="B21" s="9"/>
      <c r="C21" s="328" t="str">
        <f>"十五"&amp;"、"&amp;"资源勘探工业信息等支出"</f>
        <v>十五、资源勘探工业信息等支出</v>
      </c>
      <c r="D21" s="21"/>
    </row>
    <row r="22" spans="1:4" ht="20.25" customHeight="1">
      <c r="A22" s="9"/>
      <c r="B22" s="9"/>
      <c r="C22" s="328" t="str">
        <f>"十六"&amp;"、"&amp;"商业服务业等支出"</f>
        <v>十六、商业服务业等支出</v>
      </c>
      <c r="D22" s="21"/>
    </row>
    <row r="23" spans="1:4" ht="20.25" customHeight="1">
      <c r="A23" s="9"/>
      <c r="B23" s="9"/>
      <c r="C23" s="328" t="str">
        <f>"十七"&amp;"、"&amp;"金融支出"</f>
        <v>十七、金融支出</v>
      </c>
      <c r="D23" s="21"/>
    </row>
    <row r="24" spans="1:4" ht="20.25" customHeight="1">
      <c r="A24" s="9"/>
      <c r="B24" s="9"/>
      <c r="C24" s="328" t="str">
        <f>"十八"&amp;"、"&amp;"援助其他地区支出"</f>
        <v>十八、援助其他地区支出</v>
      </c>
      <c r="D24" s="21"/>
    </row>
    <row r="25" spans="1:4" ht="20.25" customHeight="1">
      <c r="A25" s="9"/>
      <c r="B25" s="9"/>
      <c r="C25" s="328" t="str">
        <f>"十九"&amp;"、"&amp;"自然资源海洋气象等支出"</f>
        <v>十九、自然资源海洋气象等支出</v>
      </c>
      <c r="D25" s="21"/>
    </row>
    <row r="26" spans="1:4" ht="20.25" customHeight="1">
      <c r="A26" s="9"/>
      <c r="B26" s="9"/>
      <c r="C26" s="328" t="str">
        <f>"二十"&amp;"、"&amp;"住房保障支出"</f>
        <v>二十、住房保障支出</v>
      </c>
      <c r="D26" s="21">
        <v>21.257115</v>
      </c>
    </row>
    <row r="27" spans="1:4" ht="20.25" customHeight="1">
      <c r="A27" s="9"/>
      <c r="B27" s="9"/>
      <c r="C27" s="328" t="str">
        <f>"二十一"&amp;"、"&amp;"粮油物资储备支出"</f>
        <v>二十一、粮油物资储备支出</v>
      </c>
      <c r="D27" s="21"/>
    </row>
    <row r="28" spans="1:4" ht="20.25" customHeight="1">
      <c r="A28" s="9"/>
      <c r="B28" s="9"/>
      <c r="C28" s="328" t="str">
        <f>"二十二"&amp;"、"&amp;"国有资本经营预算支出"</f>
        <v>二十二、国有资本经营预算支出</v>
      </c>
      <c r="D28" s="21"/>
    </row>
    <row r="29" spans="1:4" ht="20.25" customHeight="1">
      <c r="A29" s="9"/>
      <c r="B29" s="9"/>
      <c r="C29" s="328" t="str">
        <f>"二十三"&amp;"、"&amp;"灾害防治及应急管理支出"</f>
        <v>二十三、灾害防治及应急管理支出</v>
      </c>
      <c r="D29" s="21"/>
    </row>
    <row r="30" spans="1:4" ht="20.25" customHeight="1">
      <c r="A30" s="9"/>
      <c r="B30" s="9"/>
      <c r="C30" s="328" t="str">
        <f>"二十四"&amp;"、"&amp;"预备费"</f>
        <v>二十四、预备费</v>
      </c>
      <c r="D30" s="21"/>
    </row>
    <row r="31" spans="1:4" ht="20.25" customHeight="1">
      <c r="A31" s="9"/>
      <c r="B31" s="9"/>
      <c r="C31" s="328" t="str">
        <f>"二十五"&amp;"、"&amp;"其他支出"</f>
        <v>二十五、其他支出</v>
      </c>
      <c r="D31" s="21"/>
    </row>
    <row r="32" spans="1:4" ht="20.25" customHeight="1">
      <c r="A32" s="9"/>
      <c r="B32" s="9"/>
      <c r="C32" s="328" t="str">
        <f>"二十六"&amp;"、"&amp;"转移性支出"</f>
        <v>二十六、转移性支出</v>
      </c>
      <c r="D32" s="21"/>
    </row>
    <row r="33" spans="1:4" ht="13.5">
      <c r="A33" s="9"/>
      <c r="B33" s="9"/>
      <c r="C33" s="328" t="str">
        <f>"二十七"&amp;"、"&amp;"债务还本支出"</f>
        <v>二十七、债务还本支出</v>
      </c>
      <c r="D33" s="21"/>
    </row>
    <row r="34" spans="1:4" ht="13.5">
      <c r="A34" s="9"/>
      <c r="B34" s="9"/>
      <c r="C34" s="328" t="str">
        <f>"二十八"&amp;"、"&amp;"债务付息支出"</f>
        <v>二十八、债务付息支出</v>
      </c>
      <c r="D34" s="21"/>
    </row>
    <row r="35" spans="1:4" ht="13.5">
      <c r="A35" s="9"/>
      <c r="B35" s="9"/>
      <c r="C35" s="328" t="str">
        <f>"二十九"&amp;"、"&amp;"债务发行费用支出"</f>
        <v>二十九、债务发行费用支出</v>
      </c>
      <c r="D35" s="21"/>
    </row>
    <row r="36" spans="1:4" ht="13.5">
      <c r="A36" s="9"/>
      <c r="B36" s="9"/>
      <c r="C36" s="328" t="str">
        <f>"三十"&amp;"、"&amp;"抗疫特别国债安排的支出"</f>
        <v>三十、抗疫特别国债安排的支出</v>
      </c>
      <c r="D36" s="21"/>
    </row>
    <row r="37" spans="1:4" ht="13.5">
      <c r="A37" s="256" t="s">
        <v>18</v>
      </c>
      <c r="B37" s="21">
        <v>289.165293</v>
      </c>
      <c r="C37" s="256" t="s">
        <v>19</v>
      </c>
      <c r="D37" s="21">
        <v>289.165293</v>
      </c>
    </row>
    <row r="38" spans="1:4" ht="13.5">
      <c r="A38" s="9" t="s">
        <v>20</v>
      </c>
      <c r="B38" s="21"/>
      <c r="C38" s="9" t="s">
        <v>21</v>
      </c>
      <c r="D38" s="21"/>
    </row>
    <row r="39" spans="1:4" ht="13.5">
      <c r="A39" s="256" t="s">
        <v>22</v>
      </c>
      <c r="B39" s="21">
        <v>289.165293</v>
      </c>
      <c r="C39" s="256" t="s">
        <v>23</v>
      </c>
      <c r="D39" s="21">
        <v>289.165293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A8" sqref="A1:IV65536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54" customWidth="1"/>
    <col min="7" max="7" width="25.140625" style="14" customWidth="1"/>
    <col min="8" max="8" width="15.57421875" style="54" customWidth="1"/>
    <col min="9" max="9" width="13.421875" style="54" customWidth="1"/>
    <col min="10" max="10" width="18.8515625" style="14" customWidth="1"/>
    <col min="11" max="11" width="9.140625" style="54" customWidth="1"/>
    <col min="12" max="16384" width="9.140625" style="54" bestFit="1" customWidth="1"/>
  </cols>
  <sheetData>
    <row r="1" ht="12" customHeight="1">
      <c r="J1" s="60" t="s">
        <v>302</v>
      </c>
    </row>
    <row r="2" spans="1:10" ht="28.5" customHeight="1">
      <c r="A2" s="152" t="s">
        <v>303</v>
      </c>
      <c r="B2" s="66"/>
      <c r="C2" s="66"/>
      <c r="D2" s="66"/>
      <c r="E2" s="80"/>
      <c r="F2" s="120"/>
      <c r="G2" s="80"/>
      <c r="H2" s="120"/>
      <c r="I2" s="120"/>
      <c r="J2" s="80"/>
    </row>
    <row r="3" spans="1:11" ht="17.25" customHeight="1">
      <c r="A3" s="43" t="str">
        <f>"单位名称："&amp;"富源县信访局"</f>
        <v>单位名称：富源县信访局</v>
      </c>
      <c r="B3" s="4"/>
      <c r="C3" s="43"/>
      <c r="D3" s="43"/>
      <c r="E3" s="43"/>
      <c r="F3" s="43"/>
      <c r="G3" s="43"/>
      <c r="H3" s="43"/>
      <c r="I3" s="43"/>
      <c r="J3" s="43"/>
      <c r="K3" s="43"/>
    </row>
    <row r="4" spans="1:11" ht="44.25" customHeight="1">
      <c r="A4" s="162" t="s">
        <v>221</v>
      </c>
      <c r="B4" s="44" t="s">
        <v>304</v>
      </c>
      <c r="C4" s="44" t="s">
        <v>305</v>
      </c>
      <c r="D4" s="44" t="s">
        <v>306</v>
      </c>
      <c r="E4" s="44" t="s">
        <v>307</v>
      </c>
      <c r="F4" s="44" t="s">
        <v>308</v>
      </c>
      <c r="G4" s="57" t="s">
        <v>309</v>
      </c>
      <c r="H4" s="44" t="s">
        <v>310</v>
      </c>
      <c r="I4" s="57" t="s">
        <v>311</v>
      </c>
      <c r="J4" s="57" t="s">
        <v>312</v>
      </c>
      <c r="K4" s="44" t="s">
        <v>313</v>
      </c>
    </row>
    <row r="5" spans="1:11" ht="14.25" customHeight="1">
      <c r="A5" s="163">
        <v>1</v>
      </c>
      <c r="B5" s="164">
        <v>2</v>
      </c>
      <c r="C5" s="164">
        <v>3</v>
      </c>
      <c r="D5" s="164">
        <v>4</v>
      </c>
      <c r="E5" s="164">
        <v>5</v>
      </c>
      <c r="F5" s="164">
        <v>6</v>
      </c>
      <c r="G5" s="166">
        <v>7</v>
      </c>
      <c r="H5" s="164">
        <v>8</v>
      </c>
      <c r="I5" s="166">
        <v>9</v>
      </c>
      <c r="J5" s="166">
        <v>10</v>
      </c>
      <c r="K5" s="164">
        <v>11</v>
      </c>
    </row>
    <row r="6" spans="1:11" ht="42" customHeight="1">
      <c r="A6" s="10"/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42.75" customHeight="1">
      <c r="A7" s="165"/>
      <c r="B7" s="9"/>
      <c r="C7" s="9"/>
      <c r="D7" s="9"/>
      <c r="E7" s="9"/>
      <c r="F7" s="9"/>
      <c r="G7" s="9"/>
      <c r="H7" s="9"/>
      <c r="I7" s="9"/>
      <c r="J7" s="9"/>
      <c r="K7" s="9"/>
    </row>
    <row r="8" ht="13.5">
      <c r="A8" s="14" t="s">
        <v>314</v>
      </c>
    </row>
  </sheetData>
  <sheetProtection/>
  <mergeCells count="1">
    <mergeCell ref="A2:J2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C1">
      <selection activeCell="A17" sqref="A1:IV65536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54" customWidth="1"/>
    <col min="7" max="7" width="17.28125" style="14" customWidth="1"/>
    <col min="8" max="8" width="15.57421875" style="54" customWidth="1"/>
    <col min="9" max="9" width="13.421875" style="54" customWidth="1"/>
    <col min="10" max="10" width="18.8515625" style="14" customWidth="1"/>
    <col min="11" max="11" width="9.140625" style="54" customWidth="1"/>
    <col min="12" max="16384" width="9.140625" style="54" bestFit="1" customWidth="1"/>
  </cols>
  <sheetData>
    <row r="1" ht="12" customHeight="1">
      <c r="J1" s="60" t="s">
        <v>315</v>
      </c>
    </row>
    <row r="2" spans="1:10" ht="28.5" customHeight="1">
      <c r="A2" s="152" t="s">
        <v>316</v>
      </c>
      <c r="B2" s="66"/>
      <c r="C2" s="66"/>
      <c r="D2" s="66"/>
      <c r="E2" s="80"/>
      <c r="F2" s="120"/>
      <c r="G2" s="80"/>
      <c r="H2" s="120"/>
      <c r="I2" s="120"/>
      <c r="J2" s="80"/>
    </row>
    <row r="3" spans="1:11" ht="17.25" customHeight="1">
      <c r="A3" s="43" t="s">
        <v>317</v>
      </c>
      <c r="B3" s="153"/>
      <c r="C3" s="43"/>
      <c r="D3" s="43"/>
      <c r="E3" s="43"/>
      <c r="F3" s="43"/>
      <c r="G3" s="43"/>
      <c r="H3" s="43"/>
      <c r="I3" s="43"/>
      <c r="J3" s="43"/>
      <c r="K3" s="43"/>
    </row>
    <row r="4" spans="1:11" ht="44.25" customHeight="1">
      <c r="A4" s="154" t="s">
        <v>221</v>
      </c>
      <c r="B4" s="44" t="s">
        <v>304</v>
      </c>
      <c r="C4" s="44" t="s">
        <v>305</v>
      </c>
      <c r="D4" s="44" t="s">
        <v>306</v>
      </c>
      <c r="E4" s="44" t="s">
        <v>307</v>
      </c>
      <c r="F4" s="44" t="s">
        <v>308</v>
      </c>
      <c r="G4" s="57" t="s">
        <v>309</v>
      </c>
      <c r="H4" s="44" t="s">
        <v>310</v>
      </c>
      <c r="I4" s="57" t="s">
        <v>311</v>
      </c>
      <c r="J4" s="57" t="s">
        <v>312</v>
      </c>
      <c r="K4" s="44" t="s">
        <v>313</v>
      </c>
    </row>
    <row r="5" spans="1:11" ht="14.25" customHeight="1">
      <c r="A5" s="155">
        <v>1</v>
      </c>
      <c r="B5" s="156">
        <v>2</v>
      </c>
      <c r="C5" s="157">
        <v>3</v>
      </c>
      <c r="D5" s="158">
        <v>4</v>
      </c>
      <c r="E5" s="158">
        <v>5</v>
      </c>
      <c r="F5" s="158">
        <v>6</v>
      </c>
      <c r="G5" s="158">
        <v>7</v>
      </c>
      <c r="H5" s="157">
        <v>8</v>
      </c>
      <c r="I5" s="158">
        <v>8</v>
      </c>
      <c r="J5" s="157">
        <v>10</v>
      </c>
      <c r="K5" s="157">
        <v>11</v>
      </c>
    </row>
    <row r="6" spans="1:11" ht="42" customHeight="1">
      <c r="A6" s="10"/>
      <c r="B6" s="9"/>
      <c r="C6" s="159"/>
      <c r="D6" s="159"/>
      <c r="E6" s="159"/>
      <c r="F6" s="160"/>
      <c r="G6" s="161"/>
      <c r="H6" s="160"/>
      <c r="I6" s="161"/>
      <c r="J6" s="161"/>
      <c r="K6" s="160"/>
    </row>
    <row r="7" spans="1:11" ht="42.75" customHeight="1">
      <c r="A7" s="155"/>
      <c r="B7" s="9"/>
      <c r="C7" s="9"/>
      <c r="D7" s="9"/>
      <c r="E7" s="9"/>
      <c r="F7" s="9"/>
      <c r="G7" s="9"/>
      <c r="H7" s="9"/>
      <c r="I7" s="9"/>
      <c r="J7" s="9"/>
      <c r="K7" s="29"/>
    </row>
    <row r="8" ht="13.5">
      <c r="A8" s="14" t="s">
        <v>318</v>
      </c>
    </row>
  </sheetData>
  <sheetProtection/>
  <mergeCells count="1">
    <mergeCell ref="A2:J2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A10" sqref="A1:IV65536"/>
    </sheetView>
  </sheetViews>
  <sheetFormatPr defaultColWidth="8.8515625" defaultRowHeight="14.25" customHeight="1"/>
  <cols>
    <col min="1" max="2" width="21.140625" style="140" customWidth="1"/>
    <col min="3" max="3" width="21.140625" style="62" customWidth="1"/>
    <col min="4" max="4" width="27.7109375" style="62" customWidth="1"/>
    <col min="5" max="6" width="36.7109375" style="62" customWidth="1"/>
    <col min="7" max="7" width="9.140625" style="62" customWidth="1"/>
    <col min="8" max="16384" width="9.140625" style="62" bestFit="1" customWidth="1"/>
  </cols>
  <sheetData>
    <row r="1" spans="1:6" ht="12" customHeight="1">
      <c r="A1" s="141">
        <v>0</v>
      </c>
      <c r="B1" s="141">
        <v>0</v>
      </c>
      <c r="C1" s="142">
        <v>1</v>
      </c>
      <c r="D1" s="139"/>
      <c r="E1" s="139"/>
      <c r="F1" s="139" t="s">
        <v>319</v>
      </c>
    </row>
    <row r="2" spans="1:6" ht="26.25" customHeight="1">
      <c r="A2" s="143" t="s">
        <v>320</v>
      </c>
      <c r="B2" s="143"/>
      <c r="C2" s="144"/>
      <c r="D2" s="144"/>
      <c r="E2" s="151"/>
      <c r="F2" s="151"/>
    </row>
    <row r="3" spans="1:6" ht="13.5" customHeight="1">
      <c r="A3" s="4" t="str">
        <f>"单位名称："&amp;"富源县信访局"</f>
        <v>单位名称：富源县信访局</v>
      </c>
      <c r="B3" s="4"/>
      <c r="C3" s="128"/>
      <c r="D3" s="145"/>
      <c r="E3" s="145"/>
      <c r="F3" s="332" t="s">
        <v>2</v>
      </c>
    </row>
    <row r="4" spans="1:6" ht="19.5" customHeight="1">
      <c r="A4" s="146" t="s">
        <v>321</v>
      </c>
      <c r="B4" s="147" t="s">
        <v>46</v>
      </c>
      <c r="C4" s="146" t="s">
        <v>47</v>
      </c>
      <c r="D4" s="19" t="s">
        <v>322</v>
      </c>
      <c r="E4" s="19"/>
      <c r="F4" s="19"/>
    </row>
    <row r="5" spans="1:6" ht="18.75" customHeight="1">
      <c r="A5" s="146"/>
      <c r="B5" s="148"/>
      <c r="C5" s="146"/>
      <c r="D5" s="19" t="s">
        <v>28</v>
      </c>
      <c r="E5" s="19" t="s">
        <v>48</v>
      </c>
      <c r="F5" s="19" t="s">
        <v>49</v>
      </c>
    </row>
    <row r="6" spans="1:6" ht="18.75" customHeight="1">
      <c r="A6" s="57">
        <v>1</v>
      </c>
      <c r="B6" s="134" t="s">
        <v>128</v>
      </c>
      <c r="C6" s="57">
        <v>3</v>
      </c>
      <c r="D6" s="135">
        <v>4</v>
      </c>
      <c r="E6" s="135">
        <v>5</v>
      </c>
      <c r="F6" s="135">
        <v>6</v>
      </c>
    </row>
    <row r="7" spans="1:6" ht="18.75" customHeight="1">
      <c r="A7" s="9"/>
      <c r="B7" s="10"/>
      <c r="C7" s="10"/>
      <c r="D7" s="21"/>
      <c r="E7" s="21"/>
      <c r="F7" s="21"/>
    </row>
    <row r="8" spans="1:6" ht="18.75" customHeight="1">
      <c r="A8" s="10"/>
      <c r="B8" s="9"/>
      <c r="C8" s="9"/>
      <c r="D8" s="21"/>
      <c r="E8" s="21"/>
      <c r="F8" s="21"/>
    </row>
    <row r="9" spans="1:6" ht="14.25" customHeight="1">
      <c r="A9" s="149" t="s">
        <v>95</v>
      </c>
      <c r="B9" s="149"/>
      <c r="C9" s="150" t="s">
        <v>95</v>
      </c>
      <c r="D9" s="21"/>
      <c r="E9" s="21"/>
      <c r="F9" s="21"/>
    </row>
    <row r="10" ht="14.25" customHeight="1">
      <c r="A10" s="140" t="s">
        <v>323</v>
      </c>
    </row>
  </sheetData>
  <sheetProtection/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zoomScaleSheetLayoutView="100" workbookViewId="0" topLeftCell="A1">
      <selection activeCell="B21" sqref="A1:IV65536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3" customFormat="1" ht="12" customHeight="1">
      <c r="F1" s="139" t="s">
        <v>324</v>
      </c>
    </row>
    <row r="2" spans="1:6" s="123" customFormat="1" ht="25.5" customHeight="1">
      <c r="A2" s="126" t="s">
        <v>325</v>
      </c>
      <c r="B2" s="126"/>
      <c r="C2" s="126"/>
      <c r="D2" s="126"/>
      <c r="E2" s="126"/>
      <c r="F2" s="126"/>
    </row>
    <row r="3" spans="1:6" s="124" customFormat="1" ht="12" customHeight="1">
      <c r="A3" s="4" t="str">
        <f>"单位名称："&amp;"富源县信访局"</f>
        <v>单位名称：富源县信访局</v>
      </c>
      <c r="B3" s="127"/>
      <c r="C3" s="128"/>
      <c r="D3" s="129"/>
      <c r="E3" s="129"/>
      <c r="F3" s="332" t="s">
        <v>2</v>
      </c>
    </row>
    <row r="4" spans="1:6" s="124" customFormat="1" ht="18" customHeight="1">
      <c r="A4" s="130" t="s">
        <v>321</v>
      </c>
      <c r="B4" s="131" t="s">
        <v>46</v>
      </c>
      <c r="C4" s="130" t="s">
        <v>47</v>
      </c>
      <c r="D4" s="37" t="s">
        <v>326</v>
      </c>
      <c r="E4" s="38"/>
      <c r="F4" s="39"/>
    </row>
    <row r="5" spans="1:6" s="124" customFormat="1" ht="18" customHeight="1">
      <c r="A5" s="132"/>
      <c r="B5" s="133"/>
      <c r="C5" s="132"/>
      <c r="D5" s="33" t="s">
        <v>28</v>
      </c>
      <c r="E5" s="37" t="s">
        <v>48</v>
      </c>
      <c r="F5" s="33" t="s">
        <v>49</v>
      </c>
    </row>
    <row r="6" spans="1:6" s="124" customFormat="1" ht="18" customHeight="1">
      <c r="A6" s="57">
        <v>1</v>
      </c>
      <c r="B6" s="134" t="s">
        <v>128</v>
      </c>
      <c r="C6" s="57">
        <v>3</v>
      </c>
      <c r="D6" s="135">
        <v>4</v>
      </c>
      <c r="E6" s="135">
        <v>5</v>
      </c>
      <c r="F6" s="135">
        <v>6</v>
      </c>
    </row>
    <row r="7" spans="1:6" s="124" customFormat="1" ht="18" customHeight="1">
      <c r="A7" s="9"/>
      <c r="B7" s="136"/>
      <c r="C7" s="136"/>
      <c r="D7" s="21"/>
      <c r="E7" s="21"/>
      <c r="F7" s="21"/>
    </row>
    <row r="8" spans="1:6" s="124" customFormat="1" ht="21" customHeight="1">
      <c r="A8" s="136"/>
      <c r="B8" s="9"/>
      <c r="C8" s="9"/>
      <c r="D8" s="21"/>
      <c r="E8" s="21"/>
      <c r="F8" s="21"/>
    </row>
    <row r="9" spans="1:6" s="125" customFormat="1" ht="13.5">
      <c r="A9" s="137" t="s">
        <v>95</v>
      </c>
      <c r="B9" s="137"/>
      <c r="C9" s="138" t="s">
        <v>95</v>
      </c>
      <c r="D9" s="21"/>
      <c r="E9" s="21"/>
      <c r="F9" s="21"/>
    </row>
    <row r="10" spans="1:18" s="54" customFormat="1" ht="14.25" customHeight="1">
      <c r="A10" s="100" t="s">
        <v>327</v>
      </c>
      <c r="B10" s="100"/>
      <c r="C10" s="100"/>
      <c r="H10" s="100"/>
      <c r="I10" s="100"/>
      <c r="J10" s="100"/>
      <c r="K10" s="100"/>
      <c r="M10" s="100"/>
      <c r="N10" s="100"/>
      <c r="O10" s="100"/>
      <c r="R10" s="100"/>
    </row>
  </sheetData>
  <sheetProtection/>
  <mergeCells count="7">
    <mergeCell ref="A2:F2"/>
    <mergeCell ref="A3:C3"/>
    <mergeCell ref="D4:F4"/>
    <mergeCell ref="A9:C9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workbookViewId="0" topLeftCell="C1">
      <selection activeCell="A3" sqref="A1:Q13"/>
    </sheetView>
  </sheetViews>
  <sheetFormatPr defaultColWidth="8.8515625" defaultRowHeight="14.25" customHeight="1"/>
  <cols>
    <col min="1" max="1" width="20.7109375" style="62" customWidth="1"/>
    <col min="2" max="2" width="21.7109375" style="62" customWidth="1"/>
    <col min="3" max="3" width="35.28125" style="62" customWidth="1"/>
    <col min="4" max="4" width="7.7109375" style="62" customWidth="1"/>
    <col min="5" max="6" width="10.28125" style="62" customWidth="1"/>
    <col min="7" max="7" width="12.00390625" style="62" customWidth="1"/>
    <col min="8" max="10" width="10.00390625" style="62" customWidth="1"/>
    <col min="11" max="11" width="9.140625" style="54" customWidth="1"/>
    <col min="12" max="13" width="9.140625" style="62" customWidth="1"/>
    <col min="14" max="15" width="12.7109375" style="62" customWidth="1"/>
    <col min="16" max="16" width="9.140625" style="54" customWidth="1"/>
    <col min="17" max="17" width="10.421875" style="62" customWidth="1"/>
    <col min="18" max="18" width="9.140625" style="54" customWidth="1"/>
    <col min="19" max="16384" width="9.140625" style="54" bestFit="1" customWidth="1"/>
  </cols>
  <sheetData>
    <row r="1" spans="1:17" ht="13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P1" s="60"/>
      <c r="Q1" s="121" t="s">
        <v>328</v>
      </c>
    </row>
    <row r="2" spans="1:17" ht="27.75" customHeight="1">
      <c r="A2" s="65" t="s">
        <v>329</v>
      </c>
      <c r="B2" s="66"/>
      <c r="C2" s="66"/>
      <c r="D2" s="66"/>
      <c r="E2" s="80"/>
      <c r="F2" s="80"/>
      <c r="G2" s="80"/>
      <c r="H2" s="80"/>
      <c r="I2" s="80"/>
      <c r="J2" s="80"/>
      <c r="K2" s="120"/>
      <c r="L2" s="80"/>
      <c r="M2" s="80"/>
      <c r="N2" s="80"/>
      <c r="O2" s="80"/>
      <c r="P2" s="120"/>
      <c r="Q2" s="80"/>
    </row>
    <row r="3" spans="1:17" ht="18.75" customHeight="1">
      <c r="A3" s="42" t="str">
        <f>"单位名称："&amp;"富源县信访局"</f>
        <v>单位名称：富源县信访局</v>
      </c>
      <c r="B3" s="32"/>
      <c r="C3" s="32"/>
      <c r="D3" s="32"/>
      <c r="E3" s="32"/>
      <c r="F3" s="32"/>
      <c r="G3" s="32"/>
      <c r="H3" s="32"/>
      <c r="I3" s="32"/>
      <c r="J3" s="32"/>
      <c r="K3" s="43"/>
      <c r="L3" s="43"/>
      <c r="M3" s="43"/>
      <c r="N3" s="43"/>
      <c r="O3" s="107"/>
      <c r="P3" s="107"/>
      <c r="Q3" s="332" t="s">
        <v>2</v>
      </c>
    </row>
    <row r="4" spans="1:17" ht="15.75" customHeight="1">
      <c r="A4" s="24" t="s">
        <v>330</v>
      </c>
      <c r="B4" s="89" t="s">
        <v>331</v>
      </c>
      <c r="C4" s="89" t="s">
        <v>332</v>
      </c>
      <c r="D4" s="89" t="s">
        <v>333</v>
      </c>
      <c r="E4" s="89" t="s">
        <v>334</v>
      </c>
      <c r="F4" s="89" t="s">
        <v>335</v>
      </c>
      <c r="G4" s="51" t="s">
        <v>227</v>
      </c>
      <c r="H4" s="51"/>
      <c r="I4" s="51"/>
      <c r="J4" s="51"/>
      <c r="K4" s="105"/>
      <c r="L4" s="51"/>
      <c r="M4" s="51"/>
      <c r="N4" s="51"/>
      <c r="O4" s="108"/>
      <c r="P4" s="105"/>
      <c r="Q4" s="52"/>
    </row>
    <row r="5" spans="1:17" ht="17.25" customHeight="1">
      <c r="A5" s="26"/>
      <c r="B5" s="91"/>
      <c r="C5" s="91"/>
      <c r="D5" s="91"/>
      <c r="E5" s="91"/>
      <c r="F5" s="91"/>
      <c r="G5" s="91" t="s">
        <v>28</v>
      </c>
      <c r="H5" s="91" t="s">
        <v>31</v>
      </c>
      <c r="I5" s="91" t="s">
        <v>336</v>
      </c>
      <c r="J5" s="91" t="s">
        <v>337</v>
      </c>
      <c r="K5" s="92" t="s">
        <v>338</v>
      </c>
      <c r="L5" s="109" t="s">
        <v>35</v>
      </c>
      <c r="M5" s="109"/>
      <c r="N5" s="109"/>
      <c r="O5" s="110"/>
      <c r="P5" s="115"/>
      <c r="Q5" s="93"/>
    </row>
    <row r="6" spans="1:17" ht="54" customHeight="1">
      <c r="A6" s="28"/>
      <c r="B6" s="93"/>
      <c r="C6" s="93"/>
      <c r="D6" s="93"/>
      <c r="E6" s="93"/>
      <c r="F6" s="93"/>
      <c r="G6" s="93"/>
      <c r="H6" s="93" t="s">
        <v>30</v>
      </c>
      <c r="I6" s="93"/>
      <c r="J6" s="93"/>
      <c r="K6" s="94"/>
      <c r="L6" s="93" t="s">
        <v>30</v>
      </c>
      <c r="M6" s="93" t="s">
        <v>36</v>
      </c>
      <c r="N6" s="93" t="s">
        <v>235</v>
      </c>
      <c r="O6" s="58" t="s">
        <v>38</v>
      </c>
      <c r="P6" s="94" t="s">
        <v>39</v>
      </c>
      <c r="Q6" s="93" t="s">
        <v>40</v>
      </c>
    </row>
    <row r="7" spans="1:17" ht="15" customHeight="1">
      <c r="A7" s="35">
        <v>1</v>
      </c>
      <c r="B7" s="116">
        <v>2</v>
      </c>
      <c r="C7" s="116">
        <v>3</v>
      </c>
      <c r="D7" s="116">
        <v>4</v>
      </c>
      <c r="E7" s="116">
        <v>5</v>
      </c>
      <c r="F7" s="116">
        <v>6</v>
      </c>
      <c r="G7" s="118">
        <v>7</v>
      </c>
      <c r="H7" s="118">
        <v>8</v>
      </c>
      <c r="I7" s="118">
        <v>9</v>
      </c>
      <c r="J7" s="118">
        <v>10</v>
      </c>
      <c r="K7" s="118">
        <v>11</v>
      </c>
      <c r="L7" s="118">
        <v>12</v>
      </c>
      <c r="M7" s="118">
        <v>13</v>
      </c>
      <c r="N7" s="118">
        <v>14</v>
      </c>
      <c r="O7" s="118">
        <v>15</v>
      </c>
      <c r="P7" s="118">
        <v>16</v>
      </c>
      <c r="Q7" s="118">
        <v>17</v>
      </c>
    </row>
    <row r="8" spans="1:17" ht="21" customHeight="1">
      <c r="A8" s="9" t="s">
        <v>42</v>
      </c>
      <c r="B8" s="95"/>
      <c r="C8" s="95"/>
      <c r="D8" s="95"/>
      <c r="E8" s="119"/>
      <c r="F8" s="21">
        <v>3.395</v>
      </c>
      <c r="G8" s="21">
        <v>3.395</v>
      </c>
      <c r="H8" s="21">
        <v>3.395</v>
      </c>
      <c r="I8" s="21"/>
      <c r="J8" s="21"/>
      <c r="K8" s="21"/>
      <c r="L8" s="21"/>
      <c r="M8" s="21"/>
      <c r="N8" s="21"/>
      <c r="O8" s="21"/>
      <c r="P8" s="21"/>
      <c r="Q8" s="21"/>
    </row>
    <row r="9" spans="1:17" ht="21" customHeight="1">
      <c r="A9" s="117" t="s">
        <v>42</v>
      </c>
      <c r="B9" s="9"/>
      <c r="C9" s="9"/>
      <c r="D9" s="9"/>
      <c r="E9" s="9"/>
      <c r="F9" s="21">
        <v>3.395</v>
      </c>
      <c r="G9" s="21">
        <v>3.395</v>
      </c>
      <c r="H9" s="21">
        <v>3.395</v>
      </c>
      <c r="I9" s="21"/>
      <c r="J9" s="21"/>
      <c r="K9" s="21"/>
      <c r="L9" s="21"/>
      <c r="M9" s="21"/>
      <c r="N9" s="21"/>
      <c r="O9" s="21"/>
      <c r="P9" s="21"/>
      <c r="Q9" s="21"/>
    </row>
    <row r="10" spans="1:17" ht="21" customHeight="1">
      <c r="A10" s="9" t="s">
        <v>284</v>
      </c>
      <c r="B10" s="9" t="s">
        <v>339</v>
      </c>
      <c r="C10" s="9" t="s">
        <v>340</v>
      </c>
      <c r="D10" s="9" t="s">
        <v>341</v>
      </c>
      <c r="E10" s="9"/>
      <c r="F10" s="21">
        <v>1</v>
      </c>
      <c r="G10" s="21">
        <v>1</v>
      </c>
      <c r="H10" s="21">
        <v>1</v>
      </c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4.25" customHeight="1">
      <c r="A11" s="9" t="s">
        <v>284</v>
      </c>
      <c r="B11" s="9" t="s">
        <v>186</v>
      </c>
      <c r="C11" s="9" t="s">
        <v>342</v>
      </c>
      <c r="D11" s="9" t="s">
        <v>341</v>
      </c>
      <c r="E11" s="9"/>
      <c r="F11" s="21">
        <v>2</v>
      </c>
      <c r="G11" s="21">
        <v>2</v>
      </c>
      <c r="H11" s="21">
        <v>2</v>
      </c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4.25" customHeight="1">
      <c r="A12" s="9" t="s">
        <v>284</v>
      </c>
      <c r="B12" s="9" t="s">
        <v>343</v>
      </c>
      <c r="C12" s="9" t="s">
        <v>344</v>
      </c>
      <c r="D12" s="9" t="s">
        <v>341</v>
      </c>
      <c r="E12" s="9"/>
      <c r="F12" s="21">
        <v>0.395</v>
      </c>
      <c r="G12" s="21">
        <v>0.395</v>
      </c>
      <c r="H12" s="21">
        <v>0.395</v>
      </c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14.25" customHeight="1">
      <c r="A13" s="97" t="s">
        <v>95</v>
      </c>
      <c r="B13" s="98"/>
      <c r="C13" s="98"/>
      <c r="D13" s="98"/>
      <c r="E13" s="119"/>
      <c r="F13" s="21">
        <v>3.395</v>
      </c>
      <c r="G13" s="21">
        <v>3.395</v>
      </c>
      <c r="H13" s="21">
        <v>3.395</v>
      </c>
      <c r="I13" s="21"/>
      <c r="J13" s="21"/>
      <c r="K13" s="21"/>
      <c r="L13" s="21"/>
      <c r="M13" s="21"/>
      <c r="N13" s="21"/>
      <c r="O13" s="21"/>
      <c r="P13" s="21"/>
      <c r="Q13" s="21"/>
    </row>
  </sheetData>
  <sheetProtection/>
  <mergeCells count="16">
    <mergeCell ref="A2:Q2"/>
    <mergeCell ref="A3:F3"/>
    <mergeCell ref="G4:Q4"/>
    <mergeCell ref="L5:Q5"/>
    <mergeCell ref="A13:E1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H24" sqref="A1:IV65536"/>
    </sheetView>
  </sheetViews>
  <sheetFormatPr defaultColWidth="8.7109375" defaultRowHeight="14.25" customHeight="1"/>
  <cols>
    <col min="1" max="7" width="9.140625" style="84" customWidth="1"/>
    <col min="8" max="8" width="12.00390625" style="62" customWidth="1"/>
    <col min="9" max="11" width="10.00390625" style="62" customWidth="1"/>
    <col min="12" max="12" width="9.140625" style="54" customWidth="1"/>
    <col min="13" max="14" width="9.140625" style="62" customWidth="1"/>
    <col min="15" max="16" width="12.7109375" style="62" customWidth="1"/>
    <col min="17" max="17" width="9.140625" style="54" customWidth="1"/>
    <col min="18" max="18" width="10.421875" style="62" customWidth="1"/>
    <col min="19" max="19" width="9.140625" style="54" customWidth="1"/>
    <col min="20" max="247" width="9.140625" style="54" bestFit="1" customWidth="1"/>
    <col min="248" max="16384" width="8.7109375" style="54" customWidth="1"/>
  </cols>
  <sheetData>
    <row r="1" spans="1:18" ht="13.5" customHeight="1">
      <c r="A1" s="63"/>
      <c r="B1" s="63"/>
      <c r="C1" s="63"/>
      <c r="D1" s="63"/>
      <c r="E1" s="63"/>
      <c r="F1" s="63"/>
      <c r="G1" s="63"/>
      <c r="H1" s="101"/>
      <c r="I1" s="101"/>
      <c r="J1" s="101"/>
      <c r="K1" s="101"/>
      <c r="L1" s="103"/>
      <c r="M1" s="81"/>
      <c r="N1" s="81"/>
      <c r="O1" s="81"/>
      <c r="P1" s="81"/>
      <c r="Q1" s="111"/>
      <c r="R1" s="112" t="s">
        <v>345</v>
      </c>
    </row>
    <row r="2" spans="1:18" ht="27.75" customHeight="1">
      <c r="A2" s="85" t="s">
        <v>346</v>
      </c>
      <c r="B2" s="85"/>
      <c r="C2" s="85"/>
      <c r="D2" s="85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25.5" customHeight="1">
      <c r="A3" s="86" t="str">
        <f>"单位名称："&amp;"富源县信访局"</f>
        <v>单位名称：富源县信访局</v>
      </c>
      <c r="B3" s="87"/>
      <c r="C3" s="87"/>
      <c r="D3" s="88"/>
      <c r="E3" s="88"/>
      <c r="F3" s="88"/>
      <c r="G3" s="88"/>
      <c r="H3" s="87"/>
      <c r="I3" s="87"/>
      <c r="J3" s="87"/>
      <c r="K3" s="87"/>
      <c r="L3" s="104"/>
      <c r="M3" s="106"/>
      <c r="N3" s="106"/>
      <c r="O3" s="106"/>
      <c r="P3" s="107"/>
      <c r="Q3" s="113"/>
      <c r="R3" s="335" t="s">
        <v>2</v>
      </c>
    </row>
    <row r="4" spans="1:18" ht="15.75" customHeight="1">
      <c r="A4" s="24" t="s">
        <v>330</v>
      </c>
      <c r="B4" s="89" t="s">
        <v>347</v>
      </c>
      <c r="C4" s="89" t="s">
        <v>348</v>
      </c>
      <c r="D4" s="90" t="s">
        <v>349</v>
      </c>
      <c r="E4" s="90" t="s">
        <v>350</v>
      </c>
      <c r="F4" s="90" t="s">
        <v>351</v>
      </c>
      <c r="G4" s="90" t="s">
        <v>352</v>
      </c>
      <c r="H4" s="51" t="s">
        <v>227</v>
      </c>
      <c r="I4" s="51"/>
      <c r="J4" s="51"/>
      <c r="K4" s="51"/>
      <c r="L4" s="105"/>
      <c r="M4" s="51"/>
      <c r="N4" s="51"/>
      <c r="O4" s="51"/>
      <c r="P4" s="108"/>
      <c r="Q4" s="105"/>
      <c r="R4" s="52"/>
    </row>
    <row r="5" spans="1:18" ht="17.25" customHeight="1">
      <c r="A5" s="26"/>
      <c r="B5" s="91"/>
      <c r="C5" s="91"/>
      <c r="D5" s="92"/>
      <c r="E5" s="92"/>
      <c r="F5" s="92"/>
      <c r="G5" s="92"/>
      <c r="H5" s="91" t="s">
        <v>28</v>
      </c>
      <c r="I5" s="91" t="s">
        <v>31</v>
      </c>
      <c r="J5" s="91" t="s">
        <v>336</v>
      </c>
      <c r="K5" s="91" t="s">
        <v>337</v>
      </c>
      <c r="L5" s="92" t="s">
        <v>338</v>
      </c>
      <c r="M5" s="109" t="s">
        <v>353</v>
      </c>
      <c r="N5" s="109"/>
      <c r="O5" s="109"/>
      <c r="P5" s="110"/>
      <c r="Q5" s="115"/>
      <c r="R5" s="93"/>
    </row>
    <row r="6" spans="1:18" ht="54" customHeight="1">
      <c r="A6" s="28"/>
      <c r="B6" s="93"/>
      <c r="C6" s="93"/>
      <c r="D6" s="94"/>
      <c r="E6" s="94"/>
      <c r="F6" s="94"/>
      <c r="G6" s="94"/>
      <c r="H6" s="93"/>
      <c r="I6" s="93" t="s">
        <v>30</v>
      </c>
      <c r="J6" s="93"/>
      <c r="K6" s="93"/>
      <c r="L6" s="94"/>
      <c r="M6" s="93" t="s">
        <v>30</v>
      </c>
      <c r="N6" s="93" t="s">
        <v>36</v>
      </c>
      <c r="O6" s="93" t="s">
        <v>235</v>
      </c>
      <c r="P6" s="58" t="s">
        <v>38</v>
      </c>
      <c r="Q6" s="94" t="s">
        <v>39</v>
      </c>
      <c r="R6" s="93" t="s">
        <v>40</v>
      </c>
    </row>
    <row r="7" spans="1:18" ht="15" customHeight="1">
      <c r="A7" s="28">
        <v>1</v>
      </c>
      <c r="B7" s="93">
        <v>2</v>
      </c>
      <c r="C7" s="93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94">
        <v>11</v>
      </c>
      <c r="L7" s="94">
        <v>12</v>
      </c>
      <c r="M7" s="94">
        <v>13</v>
      </c>
      <c r="N7" s="94">
        <v>14</v>
      </c>
      <c r="O7" s="94">
        <v>15</v>
      </c>
      <c r="P7" s="94">
        <v>16</v>
      </c>
      <c r="Q7" s="94">
        <v>17</v>
      </c>
      <c r="R7" s="94">
        <v>18</v>
      </c>
    </row>
    <row r="8" spans="1:18" ht="22.5" customHeight="1">
      <c r="A8" s="9"/>
      <c r="B8" s="95"/>
      <c r="C8" s="95"/>
      <c r="D8" s="96"/>
      <c r="E8" s="96"/>
      <c r="F8" s="96"/>
      <c r="G8" s="96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22.5" customHeight="1">
      <c r="A9" s="9"/>
      <c r="B9" s="9"/>
      <c r="C9" s="9"/>
      <c r="D9" s="9"/>
      <c r="E9" s="9"/>
      <c r="F9" s="9"/>
      <c r="G9" s="9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22.5" customHeight="1">
      <c r="A10" s="97" t="s">
        <v>354</v>
      </c>
      <c r="B10" s="98"/>
      <c r="C10" s="99"/>
      <c r="D10" s="96"/>
      <c r="E10" s="96"/>
      <c r="F10" s="96"/>
      <c r="G10" s="96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14.25" customHeight="1">
      <c r="A11" s="100" t="s">
        <v>355</v>
      </c>
      <c r="B11" s="100"/>
      <c r="C11" s="100"/>
      <c r="D11" s="54"/>
      <c r="E11" s="54"/>
      <c r="F11" s="54"/>
      <c r="G11" s="54"/>
      <c r="H11" s="100"/>
      <c r="I11" s="100"/>
      <c r="J11" s="100"/>
      <c r="K11" s="100"/>
      <c r="M11" s="100"/>
      <c r="N11" s="100"/>
      <c r="O11" s="100"/>
      <c r="P11" s="54"/>
      <c r="R11" s="100"/>
    </row>
  </sheetData>
  <sheetProtection/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B1">
      <selection activeCell="A9" sqref="A1:O9"/>
    </sheetView>
  </sheetViews>
  <sheetFormatPr defaultColWidth="8.8515625" defaultRowHeight="14.25" customHeight="1"/>
  <cols>
    <col min="1" max="1" width="37.7109375" style="62" customWidth="1"/>
    <col min="2" max="4" width="13.421875" style="62" customWidth="1"/>
    <col min="5" max="15" width="10.28125" style="62" customWidth="1"/>
    <col min="16" max="16" width="9.140625" style="54" customWidth="1"/>
    <col min="17" max="249" width="9.140625" style="54" bestFit="1" customWidth="1"/>
    <col min="250" max="16384" width="8.8515625" style="54" customWidth="1"/>
  </cols>
  <sheetData>
    <row r="1" spans="1:15" ht="13.5" customHeight="1">
      <c r="A1" s="63"/>
      <c r="B1" s="63"/>
      <c r="C1" s="63"/>
      <c r="D1" s="64"/>
      <c r="O1" s="60" t="s">
        <v>356</v>
      </c>
    </row>
    <row r="2" spans="1:15" ht="27.75" customHeight="1">
      <c r="A2" s="65" t="s">
        <v>357</v>
      </c>
      <c r="B2" s="66"/>
      <c r="C2" s="66"/>
      <c r="D2" s="66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8" customHeight="1">
      <c r="A3" s="67" t="s">
        <v>358</v>
      </c>
      <c r="B3" s="68"/>
      <c r="C3" s="68"/>
      <c r="D3" s="69"/>
      <c r="E3" s="81"/>
      <c r="F3" s="81"/>
      <c r="G3" s="81"/>
      <c r="H3" s="81"/>
      <c r="I3" s="81"/>
      <c r="O3" s="83" t="s">
        <v>2</v>
      </c>
    </row>
    <row r="4" spans="1:15" ht="19.5" customHeight="1">
      <c r="A4" s="70" t="s">
        <v>359</v>
      </c>
      <c r="B4" s="71" t="s">
        <v>227</v>
      </c>
      <c r="C4" s="71"/>
      <c r="D4" s="71"/>
      <c r="E4" s="82" t="s">
        <v>360</v>
      </c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40.5" customHeight="1">
      <c r="A5" s="72"/>
      <c r="B5" s="71" t="s">
        <v>28</v>
      </c>
      <c r="C5" s="73" t="s">
        <v>31</v>
      </c>
      <c r="D5" s="73" t="s">
        <v>361</v>
      </c>
      <c r="E5" s="71" t="s">
        <v>362</v>
      </c>
      <c r="F5" s="71" t="s">
        <v>363</v>
      </c>
      <c r="G5" s="71" t="s">
        <v>364</v>
      </c>
      <c r="H5" s="71" t="s">
        <v>365</v>
      </c>
      <c r="I5" s="71" t="s">
        <v>366</v>
      </c>
      <c r="J5" s="71" t="s">
        <v>367</v>
      </c>
      <c r="K5" s="71" t="s">
        <v>368</v>
      </c>
      <c r="L5" s="71" t="s">
        <v>369</v>
      </c>
      <c r="M5" s="71" t="s">
        <v>370</v>
      </c>
      <c r="N5" s="71" t="s">
        <v>371</v>
      </c>
      <c r="O5" s="71" t="s">
        <v>372</v>
      </c>
    </row>
    <row r="6" spans="1:15" ht="19.5" customHeight="1">
      <c r="A6" s="74">
        <v>1</v>
      </c>
      <c r="B6" s="71">
        <v>2</v>
      </c>
      <c r="C6" s="71">
        <v>3</v>
      </c>
      <c r="D6" s="71">
        <v>4</v>
      </c>
      <c r="E6" s="71">
        <v>5</v>
      </c>
      <c r="F6" s="74">
        <v>6</v>
      </c>
      <c r="G6" s="71">
        <v>7</v>
      </c>
      <c r="H6" s="71">
        <v>8</v>
      </c>
      <c r="I6" s="71">
        <v>9</v>
      </c>
      <c r="J6" s="71">
        <v>10</v>
      </c>
      <c r="K6" s="74">
        <v>11</v>
      </c>
      <c r="L6" s="71">
        <v>12</v>
      </c>
      <c r="M6" s="71">
        <v>13</v>
      </c>
      <c r="N6" s="71">
        <v>14</v>
      </c>
      <c r="O6" s="71">
        <v>15</v>
      </c>
    </row>
    <row r="7" spans="1:15" ht="19.5" customHeight="1">
      <c r="A7" s="75" t="s">
        <v>121</v>
      </c>
      <c r="B7" s="76" t="s">
        <v>121</v>
      </c>
      <c r="C7" s="76" t="s">
        <v>121</v>
      </c>
      <c r="D7" s="77" t="s">
        <v>121</v>
      </c>
      <c r="E7" s="76" t="s">
        <v>121</v>
      </c>
      <c r="F7" s="76" t="s">
        <v>121</v>
      </c>
      <c r="G7" s="76" t="s">
        <v>121</v>
      </c>
      <c r="H7" s="76" t="s">
        <v>121</v>
      </c>
      <c r="I7" s="76" t="s">
        <v>121</v>
      </c>
      <c r="J7" s="76" t="s">
        <v>121</v>
      </c>
      <c r="K7" s="76" t="s">
        <v>121</v>
      </c>
      <c r="L7" s="76" t="s">
        <v>121</v>
      </c>
      <c r="M7" s="76" t="s">
        <v>121</v>
      </c>
      <c r="N7" s="76"/>
      <c r="O7" s="76" t="s">
        <v>121</v>
      </c>
    </row>
    <row r="8" spans="1:15" ht="19.5" customHeight="1">
      <c r="A8" s="78" t="s">
        <v>121</v>
      </c>
      <c r="B8" s="76" t="s">
        <v>121</v>
      </c>
      <c r="C8" s="76" t="s">
        <v>121</v>
      </c>
      <c r="D8" s="77" t="s">
        <v>121</v>
      </c>
      <c r="E8" s="76" t="s">
        <v>121</v>
      </c>
      <c r="F8" s="76" t="s">
        <v>121</v>
      </c>
      <c r="G8" s="76" t="s">
        <v>121</v>
      </c>
      <c r="H8" s="76" t="s">
        <v>121</v>
      </c>
      <c r="I8" s="76" t="s">
        <v>121</v>
      </c>
      <c r="J8" s="76" t="s">
        <v>121</v>
      </c>
      <c r="K8" s="76" t="s">
        <v>121</v>
      </c>
      <c r="L8" s="76" t="s">
        <v>121</v>
      </c>
      <c r="M8" s="76" t="s">
        <v>121</v>
      </c>
      <c r="N8" s="76"/>
      <c r="O8" s="76" t="s">
        <v>121</v>
      </c>
    </row>
    <row r="9" spans="1:14" s="61" customFormat="1" ht="14.25" customHeight="1">
      <c r="A9" s="79" t="s">
        <v>373</v>
      </c>
      <c r="B9" s="79"/>
      <c r="C9" s="79"/>
      <c r="D9" s="79"/>
      <c r="E9" s="79"/>
      <c r="G9" s="79"/>
      <c r="H9" s="79"/>
      <c r="I9" s="79"/>
      <c r="J9" s="79"/>
      <c r="K9" s="79"/>
      <c r="L9" s="79"/>
      <c r="M9" s="79"/>
      <c r="N9" s="79"/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C1">
      <selection activeCell="A8" sqref="A1:IV65536"/>
    </sheetView>
  </sheetViews>
  <sheetFormatPr defaultColWidth="8.8515625" defaultRowHeight="12.75"/>
  <cols>
    <col min="1" max="1" width="34.28125" style="14" customWidth="1"/>
    <col min="2" max="2" width="29.00390625" style="14" customWidth="1"/>
    <col min="3" max="5" width="23.57421875" style="14" customWidth="1"/>
    <col min="6" max="6" width="11.28125" style="54" customWidth="1"/>
    <col min="7" max="7" width="25.140625" style="14" customWidth="1"/>
    <col min="8" max="8" width="15.57421875" style="54" customWidth="1"/>
    <col min="9" max="9" width="13.421875" style="54" customWidth="1"/>
    <col min="10" max="10" width="18.8515625" style="14" customWidth="1"/>
    <col min="11" max="11" width="9.140625" style="54" customWidth="1"/>
    <col min="12" max="16384" width="9.140625" style="54" bestFit="1" customWidth="1"/>
  </cols>
  <sheetData>
    <row r="1" ht="12" customHeight="1">
      <c r="J1" s="60" t="s">
        <v>374</v>
      </c>
    </row>
    <row r="2" spans="1:10" ht="28.5" customHeight="1">
      <c r="A2" s="55" t="s">
        <v>375</v>
      </c>
      <c r="B2" s="56"/>
      <c r="C2" s="56"/>
      <c r="D2" s="56"/>
      <c r="E2" s="56"/>
      <c r="F2" s="59"/>
      <c r="G2" s="56"/>
      <c r="H2" s="59"/>
      <c r="I2" s="59"/>
      <c r="J2" s="56"/>
    </row>
    <row r="3" spans="1:10" ht="17.25" customHeight="1">
      <c r="A3" s="4" t="str">
        <f>"单位名称："&amp;"富源县信访局"</f>
        <v>单位名称：富源县信访局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44.25" customHeight="1">
      <c r="A4" s="44" t="s">
        <v>304</v>
      </c>
      <c r="B4" s="44" t="s">
        <v>305</v>
      </c>
      <c r="C4" s="44" t="s">
        <v>306</v>
      </c>
      <c r="D4" s="44" t="s">
        <v>307</v>
      </c>
      <c r="E4" s="44" t="s">
        <v>308</v>
      </c>
      <c r="F4" s="57" t="s">
        <v>309</v>
      </c>
      <c r="G4" s="44" t="s">
        <v>310</v>
      </c>
      <c r="H4" s="57" t="s">
        <v>311</v>
      </c>
      <c r="I4" s="57" t="s">
        <v>312</v>
      </c>
      <c r="J4" s="44" t="s">
        <v>313</v>
      </c>
    </row>
    <row r="5" spans="1:10" ht="14.25" customHeight="1">
      <c r="A5" s="44">
        <v>1</v>
      </c>
      <c r="B5" s="57">
        <v>2</v>
      </c>
      <c r="C5" s="58">
        <v>3</v>
      </c>
      <c r="D5" s="58">
        <v>4</v>
      </c>
      <c r="E5" s="58">
        <v>5</v>
      </c>
      <c r="F5" s="58">
        <v>6</v>
      </c>
      <c r="G5" s="57">
        <v>7</v>
      </c>
      <c r="H5" s="58">
        <v>8</v>
      </c>
      <c r="I5" s="57">
        <v>9</v>
      </c>
      <c r="J5" s="57">
        <v>10</v>
      </c>
    </row>
    <row r="6" spans="1:10" ht="42" customHeight="1">
      <c r="A6" s="9"/>
      <c r="B6" s="10"/>
      <c r="C6" s="10"/>
      <c r="D6" s="10"/>
      <c r="E6" s="10"/>
      <c r="F6" s="10"/>
      <c r="G6" s="10"/>
      <c r="H6" s="10"/>
      <c r="I6" s="10"/>
      <c r="J6" s="10"/>
    </row>
    <row r="7" spans="1:10" ht="42.7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ht="12" customHeight="1">
      <c r="A8" s="14" t="s">
        <v>376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15" sqref="A1:IV65536"/>
    </sheetView>
  </sheetViews>
  <sheetFormatPr defaultColWidth="8.8515625" defaultRowHeight="12.75"/>
  <cols>
    <col min="1" max="1" width="29.00390625" style="40" bestFit="1" customWidth="1"/>
    <col min="2" max="2" width="18.7109375" style="40" customWidth="1"/>
    <col min="3" max="3" width="24.8515625" style="40" customWidth="1"/>
    <col min="4" max="6" width="23.57421875" style="40" customWidth="1"/>
    <col min="7" max="7" width="25.140625" style="40" customWidth="1"/>
    <col min="8" max="8" width="18.8515625" style="40" customWidth="1"/>
    <col min="9" max="16384" width="9.140625" style="40" bestFit="1" customWidth="1"/>
  </cols>
  <sheetData>
    <row r="1" ht="13.5">
      <c r="H1" s="48" t="s">
        <v>377</v>
      </c>
    </row>
    <row r="2" spans="1:8" ht="30.75">
      <c r="A2" s="41" t="s">
        <v>378</v>
      </c>
      <c r="B2" s="41"/>
      <c r="C2" s="41"/>
      <c r="D2" s="41"/>
      <c r="E2" s="49"/>
      <c r="F2" s="49"/>
      <c r="G2" s="49"/>
      <c r="H2" s="49"/>
    </row>
    <row r="3" spans="1:8" ht="13.5">
      <c r="A3" s="42" t="str">
        <f>"单位名称："&amp;"富源县信访局"</f>
        <v>单位名称：富源县信访局</v>
      </c>
      <c r="B3" s="22"/>
      <c r="C3" s="43"/>
      <c r="D3" s="43"/>
      <c r="E3" s="43"/>
      <c r="F3" s="43"/>
      <c r="G3" s="43"/>
      <c r="H3" s="43"/>
    </row>
    <row r="4" spans="1:8" ht="18" customHeight="1">
      <c r="A4" s="24" t="s">
        <v>321</v>
      </c>
      <c r="B4" s="24" t="s">
        <v>379</v>
      </c>
      <c r="C4" s="24" t="s">
        <v>380</v>
      </c>
      <c r="D4" s="24" t="s">
        <v>381</v>
      </c>
      <c r="E4" s="24" t="s">
        <v>382</v>
      </c>
      <c r="F4" s="50" t="s">
        <v>383</v>
      </c>
      <c r="G4" s="51"/>
      <c r="H4" s="52"/>
    </row>
    <row r="5" spans="1:8" ht="18" customHeight="1">
      <c r="A5" s="28"/>
      <c r="B5" s="28"/>
      <c r="C5" s="28"/>
      <c r="D5" s="28"/>
      <c r="E5" s="28"/>
      <c r="F5" s="44" t="s">
        <v>334</v>
      </c>
      <c r="G5" s="44" t="s">
        <v>384</v>
      </c>
      <c r="H5" s="44" t="s">
        <v>385</v>
      </c>
    </row>
    <row r="6" spans="1:8" ht="21" customHeight="1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</row>
    <row r="7" spans="1:8" ht="33" customHeight="1">
      <c r="A7" s="9"/>
      <c r="B7" s="9"/>
      <c r="C7" s="9"/>
      <c r="D7" s="9"/>
      <c r="E7" s="9"/>
      <c r="F7" s="9"/>
      <c r="G7" s="21"/>
      <c r="H7" s="21"/>
    </row>
    <row r="8" spans="1:8" ht="24" customHeight="1">
      <c r="A8" s="45" t="s">
        <v>28</v>
      </c>
      <c r="B8" s="46"/>
      <c r="C8" s="46"/>
      <c r="D8" s="46"/>
      <c r="E8" s="46"/>
      <c r="F8" s="9"/>
      <c r="G8" s="21"/>
      <c r="H8" s="21"/>
    </row>
    <row r="9" spans="1:8" ht="24" customHeight="1">
      <c r="A9" s="14" t="s">
        <v>386</v>
      </c>
      <c r="B9" s="14"/>
      <c r="C9" s="47"/>
      <c r="D9" s="47"/>
      <c r="E9" s="47"/>
      <c r="F9" s="53"/>
      <c r="G9" s="53"/>
      <c r="H9" s="53"/>
    </row>
  </sheetData>
  <sheetProtection/>
  <mergeCells count="8">
    <mergeCell ref="A2:H2"/>
    <mergeCell ref="A3:C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SheetLayoutView="100" workbookViewId="0" topLeftCell="B1">
      <selection activeCell="A3" sqref="A1:K10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15"/>
      <c r="I1" s="15"/>
      <c r="J1" s="15"/>
      <c r="K1" s="16" t="s">
        <v>387</v>
      </c>
    </row>
    <row r="2" spans="1:11" s="1" customFormat="1" ht="27.75" customHeight="1">
      <c r="A2" s="3" t="s">
        <v>388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9.5" customHeight="1">
      <c r="A3" s="4" t="str">
        <f>"单位名称："&amp;"富源县信访局"</f>
        <v>单位名称：富源县信访局</v>
      </c>
      <c r="B3" s="22"/>
      <c r="C3" s="22"/>
      <c r="D3" s="22"/>
      <c r="E3" s="22"/>
      <c r="F3" s="22"/>
      <c r="G3" s="22"/>
      <c r="H3" s="32"/>
      <c r="I3" s="32"/>
      <c r="J3" s="32"/>
      <c r="K3" s="336" t="s">
        <v>2</v>
      </c>
    </row>
    <row r="4" spans="1:11" s="1" customFormat="1" ht="21.75" customHeight="1">
      <c r="A4" s="23" t="s">
        <v>294</v>
      </c>
      <c r="B4" s="23" t="s">
        <v>222</v>
      </c>
      <c r="C4" s="23" t="s">
        <v>220</v>
      </c>
      <c r="D4" s="24" t="s">
        <v>223</v>
      </c>
      <c r="E4" s="24" t="s">
        <v>224</v>
      </c>
      <c r="F4" s="24" t="s">
        <v>295</v>
      </c>
      <c r="G4" s="24" t="s">
        <v>296</v>
      </c>
      <c r="H4" s="33" t="s">
        <v>28</v>
      </c>
      <c r="I4" s="37" t="s">
        <v>389</v>
      </c>
      <c r="J4" s="38"/>
      <c r="K4" s="39"/>
    </row>
    <row r="5" spans="1:11" s="1" customFormat="1" ht="21.75" customHeight="1">
      <c r="A5" s="25"/>
      <c r="B5" s="25"/>
      <c r="C5" s="25"/>
      <c r="D5" s="26"/>
      <c r="E5" s="26"/>
      <c r="F5" s="26"/>
      <c r="G5" s="26"/>
      <c r="H5" s="34"/>
      <c r="I5" s="24" t="s">
        <v>31</v>
      </c>
      <c r="J5" s="24" t="s">
        <v>32</v>
      </c>
      <c r="K5" s="24" t="s">
        <v>33</v>
      </c>
    </row>
    <row r="6" spans="1:11" s="1" customFormat="1" ht="40.5" customHeight="1">
      <c r="A6" s="27"/>
      <c r="B6" s="27"/>
      <c r="C6" s="27"/>
      <c r="D6" s="28"/>
      <c r="E6" s="28"/>
      <c r="F6" s="28"/>
      <c r="G6" s="28"/>
      <c r="H6" s="35"/>
      <c r="I6" s="28" t="s">
        <v>30</v>
      </c>
      <c r="J6" s="28"/>
      <c r="K6" s="28"/>
    </row>
    <row r="7" spans="1:11" s="1" customFormat="1" ht="1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20">
        <v>10</v>
      </c>
      <c r="K7" s="20">
        <v>11</v>
      </c>
    </row>
    <row r="8" spans="1:11" s="1" customFormat="1" ht="18.75" customHeight="1">
      <c r="A8" s="29"/>
      <c r="B8" s="9" t="s">
        <v>299</v>
      </c>
      <c r="C8" s="29"/>
      <c r="D8" s="29"/>
      <c r="E8" s="29"/>
      <c r="F8" s="29"/>
      <c r="G8" s="29"/>
      <c r="H8" s="21">
        <v>9</v>
      </c>
      <c r="I8" s="21">
        <v>9</v>
      </c>
      <c r="J8" s="21"/>
      <c r="K8" s="21"/>
    </row>
    <row r="9" spans="1:11" s="1" customFormat="1" ht="18.75" customHeight="1">
      <c r="A9" s="9" t="s">
        <v>300</v>
      </c>
      <c r="B9" s="9" t="s">
        <v>299</v>
      </c>
      <c r="C9" s="9" t="s">
        <v>42</v>
      </c>
      <c r="D9" s="9" t="s">
        <v>63</v>
      </c>
      <c r="E9" s="9" t="s">
        <v>64</v>
      </c>
      <c r="F9" s="9" t="s">
        <v>291</v>
      </c>
      <c r="G9" s="9" t="s">
        <v>210</v>
      </c>
      <c r="H9" s="21">
        <v>9</v>
      </c>
      <c r="I9" s="21">
        <v>9</v>
      </c>
      <c r="J9" s="21"/>
      <c r="K9" s="21"/>
    </row>
    <row r="10" spans="1:11" s="1" customFormat="1" ht="18.75" customHeight="1">
      <c r="A10" s="30" t="s">
        <v>95</v>
      </c>
      <c r="B10" s="31"/>
      <c r="C10" s="31"/>
      <c r="D10" s="31"/>
      <c r="E10" s="31"/>
      <c r="F10" s="31"/>
      <c r="G10" s="36"/>
      <c r="H10" s="21">
        <v>9</v>
      </c>
      <c r="I10" s="21">
        <v>9</v>
      </c>
      <c r="J10" s="21"/>
      <c r="K10" s="21"/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A3" sqref="A1:T10"/>
    </sheetView>
  </sheetViews>
  <sheetFormatPr defaultColWidth="8.00390625" defaultRowHeight="14.25" customHeight="1"/>
  <cols>
    <col min="1" max="1" width="21.140625" style="62" customWidth="1"/>
    <col min="2" max="2" width="23.421875" style="62" customWidth="1"/>
    <col min="3" max="8" width="12.57421875" style="62" customWidth="1"/>
    <col min="9" max="9" width="8.8515625" style="62" customWidth="1"/>
    <col min="10" max="14" width="12.57421875" style="62" customWidth="1"/>
    <col min="15" max="15" width="8.00390625" style="54" customWidth="1"/>
    <col min="16" max="16" width="9.57421875" style="54" customWidth="1"/>
    <col min="17" max="17" width="9.7109375" style="54" customWidth="1"/>
    <col min="18" max="18" width="10.57421875" style="54" customWidth="1"/>
    <col min="19" max="20" width="10.140625" style="62" customWidth="1"/>
    <col min="21" max="21" width="8.00390625" style="54" customWidth="1"/>
    <col min="22" max="16384" width="8.00390625" style="54" customWidth="1"/>
  </cols>
  <sheetData>
    <row r="1" spans="1:20" ht="12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306"/>
      <c r="P1" s="306"/>
      <c r="Q1" s="306"/>
      <c r="R1" s="306"/>
      <c r="S1" s="311" t="s">
        <v>24</v>
      </c>
      <c r="T1" s="311" t="s">
        <v>24</v>
      </c>
    </row>
    <row r="2" spans="1:20" ht="36" customHeight="1">
      <c r="A2" s="288" t="s">
        <v>25</v>
      </c>
      <c r="B2" s="66"/>
      <c r="C2" s="66"/>
      <c r="D2" s="66"/>
      <c r="E2" s="80"/>
      <c r="F2" s="80"/>
      <c r="G2" s="80"/>
      <c r="H2" s="80"/>
      <c r="I2" s="80"/>
      <c r="J2" s="80"/>
      <c r="K2" s="80"/>
      <c r="L2" s="80"/>
      <c r="M2" s="80"/>
      <c r="N2" s="80"/>
      <c r="O2" s="120"/>
      <c r="P2" s="120"/>
      <c r="Q2" s="120"/>
      <c r="R2" s="120"/>
      <c r="S2" s="80"/>
      <c r="T2" s="120"/>
    </row>
    <row r="3" spans="1:20" ht="20.25" customHeight="1">
      <c r="A3" s="42" t="str">
        <f>"单位名称："&amp;"富源县信访局"</f>
        <v>单位名称：富源县信访局</v>
      </c>
      <c r="B3" s="32"/>
      <c r="C3" s="32"/>
      <c r="D3" s="32"/>
      <c r="E3" s="32"/>
      <c r="F3" s="32"/>
      <c r="G3" s="32"/>
      <c r="H3" s="32"/>
      <c r="I3" s="88"/>
      <c r="J3" s="32"/>
      <c r="K3" s="32"/>
      <c r="L3" s="32"/>
      <c r="M3" s="32"/>
      <c r="N3" s="32"/>
      <c r="O3" s="88"/>
      <c r="P3" s="88"/>
      <c r="Q3" s="88"/>
      <c r="R3" s="88"/>
      <c r="S3" s="330" t="s">
        <v>2</v>
      </c>
      <c r="T3" s="312"/>
    </row>
    <row r="4" spans="1:20" ht="18.75" customHeight="1">
      <c r="A4" s="289" t="s">
        <v>26</v>
      </c>
      <c r="B4" s="290" t="s">
        <v>27</v>
      </c>
      <c r="C4" s="290" t="s">
        <v>28</v>
      </c>
      <c r="D4" s="291" t="s">
        <v>29</v>
      </c>
      <c r="E4" s="299"/>
      <c r="F4" s="299"/>
      <c r="G4" s="299"/>
      <c r="H4" s="299"/>
      <c r="I4" s="302"/>
      <c r="J4" s="299"/>
      <c r="K4" s="299"/>
      <c r="L4" s="299"/>
      <c r="M4" s="299"/>
      <c r="N4" s="307"/>
      <c r="O4" s="291" t="s">
        <v>20</v>
      </c>
      <c r="P4" s="291"/>
      <c r="Q4" s="291"/>
      <c r="R4" s="291"/>
      <c r="S4" s="299"/>
      <c r="T4" s="313"/>
    </row>
    <row r="5" spans="1:20" ht="18.75" customHeight="1">
      <c r="A5" s="292"/>
      <c r="B5" s="293"/>
      <c r="C5" s="293"/>
      <c r="D5" s="293" t="s">
        <v>30</v>
      </c>
      <c r="E5" s="293" t="s">
        <v>31</v>
      </c>
      <c r="F5" s="293" t="s">
        <v>32</v>
      </c>
      <c r="G5" s="293" t="s">
        <v>33</v>
      </c>
      <c r="H5" s="293" t="s">
        <v>34</v>
      </c>
      <c r="I5" s="303" t="s">
        <v>35</v>
      </c>
      <c r="J5" s="304"/>
      <c r="K5" s="304"/>
      <c r="L5" s="304"/>
      <c r="M5" s="304"/>
      <c r="N5" s="308"/>
      <c r="O5" s="309" t="s">
        <v>30</v>
      </c>
      <c r="P5" s="309" t="s">
        <v>31</v>
      </c>
      <c r="Q5" s="289" t="s">
        <v>32</v>
      </c>
      <c r="R5" s="290" t="s">
        <v>33</v>
      </c>
      <c r="S5" s="314" t="s">
        <v>34</v>
      </c>
      <c r="T5" s="290" t="s">
        <v>35</v>
      </c>
    </row>
    <row r="6" spans="1:20" ht="33.75" customHeight="1">
      <c r="A6" s="294"/>
      <c r="B6" s="295"/>
      <c r="C6" s="295"/>
      <c r="D6" s="295"/>
      <c r="E6" s="295"/>
      <c r="F6" s="295"/>
      <c r="G6" s="295"/>
      <c r="H6" s="295"/>
      <c r="I6" s="20" t="s">
        <v>30</v>
      </c>
      <c r="J6" s="305" t="s">
        <v>36</v>
      </c>
      <c r="K6" s="305" t="s">
        <v>37</v>
      </c>
      <c r="L6" s="305" t="s">
        <v>38</v>
      </c>
      <c r="M6" s="305" t="s">
        <v>39</v>
      </c>
      <c r="N6" s="305" t="s">
        <v>40</v>
      </c>
      <c r="O6" s="310"/>
      <c r="P6" s="310"/>
      <c r="Q6" s="315"/>
      <c r="R6" s="310"/>
      <c r="S6" s="295"/>
      <c r="T6" s="295"/>
    </row>
    <row r="7" spans="1:20" ht="16.5" customHeight="1">
      <c r="A7" s="296">
        <v>1</v>
      </c>
      <c r="B7" s="8">
        <v>2</v>
      </c>
      <c r="C7" s="8">
        <v>3</v>
      </c>
      <c r="D7" s="8">
        <v>4</v>
      </c>
      <c r="E7" s="300">
        <v>5</v>
      </c>
      <c r="F7" s="301">
        <v>6</v>
      </c>
      <c r="G7" s="301">
        <v>7</v>
      </c>
      <c r="H7" s="300">
        <v>8</v>
      </c>
      <c r="I7" s="300">
        <v>9</v>
      </c>
      <c r="J7" s="301">
        <v>10</v>
      </c>
      <c r="K7" s="301">
        <v>11</v>
      </c>
      <c r="L7" s="300">
        <v>12</v>
      </c>
      <c r="M7" s="300">
        <v>13</v>
      </c>
      <c r="N7" s="301">
        <v>14</v>
      </c>
      <c r="O7" s="301">
        <v>15</v>
      </c>
      <c r="P7" s="300">
        <v>16</v>
      </c>
      <c r="Q7" s="316">
        <v>17</v>
      </c>
      <c r="R7" s="317">
        <v>18</v>
      </c>
      <c r="S7" s="317">
        <v>19</v>
      </c>
      <c r="T7" s="317">
        <v>20</v>
      </c>
    </row>
    <row r="8" spans="1:20" ht="16.5" customHeight="1">
      <c r="A8" s="9" t="s">
        <v>41</v>
      </c>
      <c r="B8" s="9" t="s">
        <v>42</v>
      </c>
      <c r="C8" s="21">
        <v>289.165293</v>
      </c>
      <c r="D8" s="21">
        <v>289.165293</v>
      </c>
      <c r="E8" s="21">
        <v>289.165293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16.5" customHeight="1">
      <c r="A9" s="117" t="s">
        <v>43</v>
      </c>
      <c r="B9" s="117" t="s">
        <v>42</v>
      </c>
      <c r="C9" s="21">
        <v>289.165293</v>
      </c>
      <c r="D9" s="21">
        <v>289.165293</v>
      </c>
      <c r="E9" s="21">
        <v>289.165293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9"/>
      <c r="T9" s="9"/>
    </row>
    <row r="10" spans="1:20" ht="14.25" customHeight="1">
      <c r="A10" s="297" t="s">
        <v>28</v>
      </c>
      <c r="B10" s="298"/>
      <c r="C10" s="21">
        <v>289.165293</v>
      </c>
      <c r="D10" s="21">
        <v>289.165293</v>
      </c>
      <c r="E10" s="21">
        <v>289.165293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zoomScaleSheetLayoutView="100" workbookViewId="0" topLeftCell="A1">
      <selection activeCell="A11" sqref="A10:IV11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15"/>
      <c r="F1" s="15"/>
      <c r="G1" s="16" t="s">
        <v>390</v>
      </c>
    </row>
    <row r="2" spans="1:7" s="1" customFormat="1" ht="27.75" customHeight="1">
      <c r="A2" s="3" t="s">
        <v>391</v>
      </c>
      <c r="B2" s="3"/>
      <c r="C2" s="3"/>
      <c r="D2" s="3"/>
      <c r="E2" s="3"/>
      <c r="F2" s="3"/>
      <c r="G2" s="3"/>
    </row>
    <row r="3" spans="1:7" s="1" customFormat="1" ht="15" customHeight="1">
      <c r="A3" s="4" t="str">
        <f>"单位名称："&amp;"富源县信访局"</f>
        <v>单位名称：富源县信访局</v>
      </c>
      <c r="B3" s="5"/>
      <c r="C3" s="5"/>
      <c r="D3" s="5"/>
      <c r="E3" s="17"/>
      <c r="F3" s="17"/>
      <c r="G3" s="336" t="s">
        <v>2</v>
      </c>
    </row>
    <row r="4" spans="1:7" s="1" customFormat="1" ht="21.75" customHeight="1">
      <c r="A4" s="6" t="s">
        <v>220</v>
      </c>
      <c r="B4" s="6" t="s">
        <v>294</v>
      </c>
      <c r="C4" s="6" t="s">
        <v>222</v>
      </c>
      <c r="D4" s="7" t="s">
        <v>392</v>
      </c>
      <c r="E4" s="19" t="s">
        <v>31</v>
      </c>
      <c r="F4" s="19"/>
      <c r="G4" s="19"/>
    </row>
    <row r="5" spans="1:7" s="1" customFormat="1" ht="21.75" customHeight="1">
      <c r="A5" s="6"/>
      <c r="B5" s="6"/>
      <c r="C5" s="6"/>
      <c r="D5" s="7"/>
      <c r="E5" s="19" t="s">
        <v>393</v>
      </c>
      <c r="F5" s="7" t="s">
        <v>394</v>
      </c>
      <c r="G5" s="7" t="s">
        <v>395</v>
      </c>
    </row>
    <row r="6" spans="1:7" s="1" customFormat="1" ht="40.5" customHeight="1">
      <c r="A6" s="6"/>
      <c r="B6" s="6"/>
      <c r="C6" s="6"/>
      <c r="D6" s="7"/>
      <c r="E6" s="19"/>
      <c r="F6" s="7" t="s">
        <v>30</v>
      </c>
      <c r="G6" s="7"/>
    </row>
    <row r="7" spans="1:7" s="1" customFormat="1" ht="15" customHeight="1">
      <c r="A7" s="8">
        <v>1</v>
      </c>
      <c r="B7" s="8">
        <v>2</v>
      </c>
      <c r="C7" s="8">
        <v>3</v>
      </c>
      <c r="D7" s="8">
        <v>4</v>
      </c>
      <c r="E7" s="8">
        <v>8</v>
      </c>
      <c r="F7" s="8">
        <v>9</v>
      </c>
      <c r="G7" s="20">
        <v>10</v>
      </c>
    </row>
    <row r="8" spans="1:7" s="1" customFormat="1" ht="15" customHeight="1">
      <c r="A8" s="9"/>
      <c r="B8" s="10"/>
      <c r="C8" s="10"/>
      <c r="D8" s="10"/>
      <c r="E8" s="21"/>
      <c r="F8" s="21"/>
      <c r="G8" s="21"/>
    </row>
    <row r="9" spans="1:7" s="1" customFormat="1" ht="15" customHeight="1">
      <c r="A9" s="10"/>
      <c r="B9" s="9"/>
      <c r="C9" s="9"/>
      <c r="D9" s="9"/>
      <c r="E9" s="21"/>
      <c r="F9" s="21"/>
      <c r="G9" s="21"/>
    </row>
    <row r="10" spans="1:7" s="1" customFormat="1" ht="25.5" customHeight="1">
      <c r="A10" s="11" t="s">
        <v>28</v>
      </c>
      <c r="B10" s="12"/>
      <c r="C10" s="12"/>
      <c r="D10" s="13"/>
      <c r="E10" s="21"/>
      <c r="F10" s="21"/>
      <c r="G10" s="21"/>
    </row>
    <row r="11" spans="1:2" ht="14.25" customHeight="1">
      <c r="A11" s="14" t="s">
        <v>396</v>
      </c>
      <c r="B11" s="14"/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workbookViewId="0" topLeftCell="A1">
      <selection activeCell="A3" sqref="A1:Q26"/>
    </sheetView>
  </sheetViews>
  <sheetFormatPr defaultColWidth="8.8515625" defaultRowHeight="14.25" customHeight="1"/>
  <cols>
    <col min="1" max="1" width="14.28125" style="62" customWidth="1"/>
    <col min="2" max="2" width="29.140625" style="62" customWidth="1"/>
    <col min="3" max="3" width="15.421875" style="62" customWidth="1"/>
    <col min="4" max="10" width="18.8515625" style="62" customWidth="1"/>
    <col min="11" max="11" width="15.57421875" style="62" customWidth="1"/>
    <col min="12" max="12" width="14.140625" style="62" customWidth="1"/>
    <col min="13" max="17" width="18.8515625" style="62" customWidth="1"/>
    <col min="18" max="18" width="9.140625" style="62" customWidth="1"/>
    <col min="19" max="16384" width="9.140625" style="62" bestFit="1" customWidth="1"/>
  </cols>
  <sheetData>
    <row r="1" spans="1:17" ht="15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 t="s">
        <v>44</v>
      </c>
    </row>
    <row r="2" spans="1:17" ht="28.5" customHeight="1">
      <c r="A2" s="66" t="s">
        <v>45</v>
      </c>
      <c r="B2" s="66"/>
      <c r="C2" s="66"/>
      <c r="D2" s="66"/>
      <c r="E2" s="66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5" customHeight="1">
      <c r="A3" s="268" t="str">
        <f>"单位名称："&amp;"富源县信访局"</f>
        <v>单位名称：富源县信访局</v>
      </c>
      <c r="B3" s="269"/>
      <c r="C3" s="87"/>
      <c r="D3" s="17"/>
      <c r="E3" s="87"/>
      <c r="F3" s="17"/>
      <c r="G3" s="87"/>
      <c r="H3" s="17"/>
      <c r="I3" s="17"/>
      <c r="J3" s="17"/>
      <c r="K3" s="87"/>
      <c r="L3" s="17"/>
      <c r="M3" s="87"/>
      <c r="N3" s="87"/>
      <c r="O3" s="17"/>
      <c r="P3" s="17"/>
      <c r="Q3" s="331" t="s">
        <v>2</v>
      </c>
    </row>
    <row r="4" spans="1:17" ht="17.25" customHeight="1">
      <c r="A4" s="270" t="s">
        <v>46</v>
      </c>
      <c r="B4" s="271" t="s">
        <v>47</v>
      </c>
      <c r="C4" s="272" t="s">
        <v>28</v>
      </c>
      <c r="D4" s="273" t="s">
        <v>48</v>
      </c>
      <c r="E4" s="19"/>
      <c r="F4" s="273" t="s">
        <v>49</v>
      </c>
      <c r="G4" s="19"/>
      <c r="H4" s="277" t="s">
        <v>31</v>
      </c>
      <c r="I4" s="276" t="s">
        <v>32</v>
      </c>
      <c r="J4" s="271" t="s">
        <v>50</v>
      </c>
      <c r="K4" s="281" t="s">
        <v>33</v>
      </c>
      <c r="L4" s="273" t="s">
        <v>35</v>
      </c>
      <c r="M4" s="282"/>
      <c r="N4" s="282"/>
      <c r="O4" s="282"/>
      <c r="P4" s="282"/>
      <c r="Q4" s="287"/>
    </row>
    <row r="5" spans="1:17" ht="27">
      <c r="A5" s="19"/>
      <c r="B5" s="274"/>
      <c r="C5" s="274"/>
      <c r="D5" s="274" t="s">
        <v>28</v>
      </c>
      <c r="E5" s="274" t="s">
        <v>51</v>
      </c>
      <c r="F5" s="274" t="s">
        <v>28</v>
      </c>
      <c r="G5" s="278" t="s">
        <v>51</v>
      </c>
      <c r="H5" s="274"/>
      <c r="I5" s="274"/>
      <c r="J5" s="274"/>
      <c r="K5" s="278"/>
      <c r="L5" s="274" t="s">
        <v>30</v>
      </c>
      <c r="M5" s="283" t="s">
        <v>52</v>
      </c>
      <c r="N5" s="283" t="s">
        <v>53</v>
      </c>
      <c r="O5" s="283" t="s">
        <v>54</v>
      </c>
      <c r="P5" s="283" t="s">
        <v>55</v>
      </c>
      <c r="Q5" s="283" t="s">
        <v>56</v>
      </c>
    </row>
    <row r="6" spans="1:17" ht="16.5" customHeight="1">
      <c r="A6" s="19">
        <v>1</v>
      </c>
      <c r="B6" s="274">
        <v>2</v>
      </c>
      <c r="C6" s="274">
        <v>3</v>
      </c>
      <c r="D6" s="274">
        <v>4</v>
      </c>
      <c r="E6" s="279">
        <v>5</v>
      </c>
      <c r="F6" s="280">
        <v>6</v>
      </c>
      <c r="G6" s="279">
        <v>7</v>
      </c>
      <c r="H6" s="280">
        <v>8</v>
      </c>
      <c r="I6" s="279">
        <v>9</v>
      </c>
      <c r="J6" s="279">
        <v>10</v>
      </c>
      <c r="K6" s="279">
        <v>11</v>
      </c>
      <c r="L6" s="279">
        <v>12</v>
      </c>
      <c r="M6" s="284">
        <v>13</v>
      </c>
      <c r="N6" s="285">
        <v>14</v>
      </c>
      <c r="O6" s="285">
        <v>15</v>
      </c>
      <c r="P6" s="285">
        <v>16</v>
      </c>
      <c r="Q6" s="285">
        <v>17</v>
      </c>
    </row>
    <row r="7" spans="1:17" ht="20.25" customHeight="1">
      <c r="A7" s="9" t="s">
        <v>57</v>
      </c>
      <c r="B7" s="9" t="s">
        <v>58</v>
      </c>
      <c r="C7" s="21">
        <v>209.030884</v>
      </c>
      <c r="D7" s="21">
        <v>200.030884</v>
      </c>
      <c r="E7" s="21">
        <v>200.030884</v>
      </c>
      <c r="F7" s="21">
        <v>9</v>
      </c>
      <c r="G7" s="21">
        <v>9</v>
      </c>
      <c r="H7" s="21">
        <v>209.030884</v>
      </c>
      <c r="I7" s="21"/>
      <c r="J7" s="21"/>
      <c r="K7" s="21"/>
      <c r="L7" s="21"/>
      <c r="M7" s="21"/>
      <c r="N7" s="21"/>
      <c r="O7" s="21"/>
      <c r="P7" s="21"/>
      <c r="Q7" s="21"/>
    </row>
    <row r="8" spans="1:17" ht="17.25" customHeight="1">
      <c r="A8" s="117" t="s">
        <v>59</v>
      </c>
      <c r="B8" s="117" t="s">
        <v>60</v>
      </c>
      <c r="C8" s="21">
        <v>209.030884</v>
      </c>
      <c r="D8" s="21">
        <v>200.030884</v>
      </c>
      <c r="E8" s="21">
        <v>200.030884</v>
      </c>
      <c r="F8" s="21">
        <v>9</v>
      </c>
      <c r="G8" s="21">
        <v>9</v>
      </c>
      <c r="H8" s="21">
        <v>209.030884</v>
      </c>
      <c r="I8" s="21"/>
      <c r="J8" s="21"/>
      <c r="K8" s="21"/>
      <c r="L8" s="21"/>
      <c r="M8" s="21"/>
      <c r="N8" s="21"/>
      <c r="O8" s="21"/>
      <c r="P8" s="21"/>
      <c r="Q8" s="21"/>
    </row>
    <row r="9" spans="1:17" ht="14.25" customHeight="1">
      <c r="A9" s="182" t="s">
        <v>61</v>
      </c>
      <c r="B9" s="182" t="s">
        <v>62</v>
      </c>
      <c r="C9" s="21">
        <v>200.030884</v>
      </c>
      <c r="D9" s="21">
        <v>200.030884</v>
      </c>
      <c r="E9" s="21">
        <v>200.030884</v>
      </c>
      <c r="F9" s="21"/>
      <c r="G9" s="21"/>
      <c r="H9" s="21">
        <v>200.030884</v>
      </c>
      <c r="I9" s="21"/>
      <c r="J9" s="21"/>
      <c r="K9" s="21"/>
      <c r="L9" s="21"/>
      <c r="M9" s="21"/>
      <c r="N9" s="21"/>
      <c r="O9" s="21"/>
      <c r="P9" s="21"/>
      <c r="Q9" s="21"/>
    </row>
    <row r="10" spans="1:17" ht="14.25" customHeight="1">
      <c r="A10" s="182" t="s">
        <v>63</v>
      </c>
      <c r="B10" s="182" t="s">
        <v>64</v>
      </c>
      <c r="C10" s="21">
        <v>9</v>
      </c>
      <c r="D10" s="21"/>
      <c r="E10" s="21"/>
      <c r="F10" s="21">
        <v>9</v>
      </c>
      <c r="G10" s="21">
        <v>9</v>
      </c>
      <c r="H10" s="21">
        <v>9</v>
      </c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4.25" customHeight="1">
      <c r="A11" s="9" t="s">
        <v>65</v>
      </c>
      <c r="B11" s="9" t="s">
        <v>66</v>
      </c>
      <c r="C11" s="21">
        <v>41.954471</v>
      </c>
      <c r="D11" s="21">
        <v>41.954471</v>
      </c>
      <c r="E11" s="21">
        <v>41.954471</v>
      </c>
      <c r="F11" s="21"/>
      <c r="G11" s="21"/>
      <c r="H11" s="21">
        <v>41.954471</v>
      </c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4.25" customHeight="1">
      <c r="A12" s="117" t="s">
        <v>67</v>
      </c>
      <c r="B12" s="117" t="s">
        <v>68</v>
      </c>
      <c r="C12" s="21">
        <v>41.954471</v>
      </c>
      <c r="D12" s="21">
        <v>41.954471</v>
      </c>
      <c r="E12" s="21">
        <v>41.954471</v>
      </c>
      <c r="F12" s="21"/>
      <c r="G12" s="21"/>
      <c r="H12" s="21">
        <v>41.954471</v>
      </c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14.25" customHeight="1">
      <c r="A13" s="182" t="s">
        <v>69</v>
      </c>
      <c r="B13" s="182" t="s">
        <v>70</v>
      </c>
      <c r="C13" s="21">
        <v>7.759415</v>
      </c>
      <c r="D13" s="21">
        <v>7.759415</v>
      </c>
      <c r="E13" s="21">
        <v>7.759415</v>
      </c>
      <c r="F13" s="21"/>
      <c r="G13" s="21"/>
      <c r="H13" s="21">
        <v>7.759415</v>
      </c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4.25" customHeight="1">
      <c r="A14" s="182" t="s">
        <v>71</v>
      </c>
      <c r="B14" s="182" t="s">
        <v>72</v>
      </c>
      <c r="C14" s="21">
        <v>25.695056</v>
      </c>
      <c r="D14" s="21">
        <v>25.695056</v>
      </c>
      <c r="E14" s="21">
        <v>25.695056</v>
      </c>
      <c r="F14" s="21"/>
      <c r="G14" s="21"/>
      <c r="H14" s="21">
        <v>25.695056</v>
      </c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4.25" customHeight="1">
      <c r="A15" s="182" t="s">
        <v>73</v>
      </c>
      <c r="B15" s="182" t="s">
        <v>74</v>
      </c>
      <c r="C15" s="21">
        <v>8.5</v>
      </c>
      <c r="D15" s="21">
        <v>8.5</v>
      </c>
      <c r="E15" s="21">
        <v>8.5</v>
      </c>
      <c r="F15" s="21"/>
      <c r="G15" s="21"/>
      <c r="H15" s="21">
        <v>8.5</v>
      </c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14.25" customHeight="1">
      <c r="A16" s="9" t="s">
        <v>75</v>
      </c>
      <c r="B16" s="9" t="s">
        <v>76</v>
      </c>
      <c r="C16" s="21">
        <v>16.922823</v>
      </c>
      <c r="D16" s="21">
        <v>16.922823</v>
      </c>
      <c r="E16" s="21">
        <v>16.922823</v>
      </c>
      <c r="F16" s="21"/>
      <c r="G16" s="21"/>
      <c r="H16" s="21">
        <v>16.922823</v>
      </c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4.25" customHeight="1">
      <c r="A17" s="117" t="s">
        <v>77</v>
      </c>
      <c r="B17" s="117" t="s">
        <v>78</v>
      </c>
      <c r="C17" s="21">
        <v>16.922823</v>
      </c>
      <c r="D17" s="21">
        <v>16.922823</v>
      </c>
      <c r="E17" s="21">
        <v>16.922823</v>
      </c>
      <c r="F17" s="21"/>
      <c r="G17" s="21"/>
      <c r="H17" s="21">
        <v>16.922823</v>
      </c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4.25" customHeight="1">
      <c r="A18" s="182" t="s">
        <v>79</v>
      </c>
      <c r="B18" s="182" t="s">
        <v>80</v>
      </c>
      <c r="C18" s="21">
        <v>6.1302</v>
      </c>
      <c r="D18" s="21">
        <v>6.1302</v>
      </c>
      <c r="E18" s="21">
        <v>6.1302</v>
      </c>
      <c r="F18" s="21"/>
      <c r="G18" s="21"/>
      <c r="H18" s="21">
        <v>6.1302</v>
      </c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4.25" customHeight="1">
      <c r="A19" s="182" t="s">
        <v>81</v>
      </c>
      <c r="B19" s="182" t="s">
        <v>82</v>
      </c>
      <c r="C19" s="21">
        <v>3.304963</v>
      </c>
      <c r="D19" s="21">
        <v>3.304963</v>
      </c>
      <c r="E19" s="21">
        <v>3.304963</v>
      </c>
      <c r="F19" s="21"/>
      <c r="G19" s="21"/>
      <c r="H19" s="21">
        <v>3.304963</v>
      </c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14.25" customHeight="1">
      <c r="A20" s="182" t="s">
        <v>83</v>
      </c>
      <c r="B20" s="182" t="s">
        <v>84</v>
      </c>
      <c r="C20" s="21">
        <v>6.308548</v>
      </c>
      <c r="D20" s="21">
        <v>6.308548</v>
      </c>
      <c r="E20" s="21">
        <v>6.308548</v>
      </c>
      <c r="F20" s="21"/>
      <c r="G20" s="21"/>
      <c r="H20" s="21">
        <v>6.308548</v>
      </c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14.25" customHeight="1">
      <c r="A21" s="182" t="s">
        <v>85</v>
      </c>
      <c r="B21" s="182" t="s">
        <v>86</v>
      </c>
      <c r="C21" s="21">
        <v>1.179112</v>
      </c>
      <c r="D21" s="21">
        <v>1.179112</v>
      </c>
      <c r="E21" s="21">
        <v>1.179112</v>
      </c>
      <c r="F21" s="21"/>
      <c r="G21" s="21"/>
      <c r="H21" s="21">
        <v>1.179112</v>
      </c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14.25" customHeight="1">
      <c r="A22" s="9" t="s">
        <v>87</v>
      </c>
      <c r="B22" s="9" t="s">
        <v>88</v>
      </c>
      <c r="C22" s="21">
        <v>21.257115</v>
      </c>
      <c r="D22" s="21">
        <v>21.257115</v>
      </c>
      <c r="E22" s="21">
        <v>21.257115</v>
      </c>
      <c r="F22" s="21"/>
      <c r="G22" s="21"/>
      <c r="H22" s="21">
        <v>21.257115</v>
      </c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14.25" customHeight="1">
      <c r="A23" s="117" t="s">
        <v>89</v>
      </c>
      <c r="B23" s="117" t="s">
        <v>90</v>
      </c>
      <c r="C23" s="21">
        <v>21.257115</v>
      </c>
      <c r="D23" s="21">
        <v>21.257115</v>
      </c>
      <c r="E23" s="21">
        <v>21.257115</v>
      </c>
      <c r="F23" s="21"/>
      <c r="G23" s="21"/>
      <c r="H23" s="21">
        <v>21.257115</v>
      </c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14.25" customHeight="1">
      <c r="A24" s="182" t="s">
        <v>91</v>
      </c>
      <c r="B24" s="182" t="s">
        <v>92</v>
      </c>
      <c r="C24" s="21">
        <v>18.554715</v>
      </c>
      <c r="D24" s="21">
        <v>18.554715</v>
      </c>
      <c r="E24" s="21">
        <v>18.554715</v>
      </c>
      <c r="F24" s="21"/>
      <c r="G24" s="21"/>
      <c r="H24" s="21">
        <v>18.554715</v>
      </c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14.25" customHeight="1">
      <c r="A25" s="182" t="s">
        <v>93</v>
      </c>
      <c r="B25" s="182" t="s">
        <v>94</v>
      </c>
      <c r="C25" s="21">
        <v>2.7024</v>
      </c>
      <c r="D25" s="21">
        <v>2.7024</v>
      </c>
      <c r="E25" s="21">
        <v>2.7024</v>
      </c>
      <c r="F25" s="21"/>
      <c r="G25" s="21"/>
      <c r="H25" s="21">
        <v>2.7024</v>
      </c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14.25" customHeight="1">
      <c r="A26" s="275" t="s">
        <v>95</v>
      </c>
      <c r="B26" s="276"/>
      <c r="C26" s="21">
        <v>289.165293</v>
      </c>
      <c r="D26" s="21">
        <v>280.165293</v>
      </c>
      <c r="E26" s="21">
        <v>280.165293</v>
      </c>
      <c r="F26" s="21">
        <v>9</v>
      </c>
      <c r="G26" s="21">
        <v>9</v>
      </c>
      <c r="H26" s="21">
        <v>289.165293</v>
      </c>
      <c r="I26" s="21"/>
      <c r="J26" s="21"/>
      <c r="K26" s="21"/>
      <c r="L26" s="21"/>
      <c r="M26" s="21"/>
      <c r="N26" s="21"/>
      <c r="O26" s="21"/>
      <c r="P26" s="21"/>
      <c r="Q26" s="21"/>
    </row>
  </sheetData>
  <sheetProtection/>
  <mergeCells count="13">
    <mergeCell ref="A2:Q2"/>
    <mergeCell ref="A3:N3"/>
    <mergeCell ref="D4:E4"/>
    <mergeCell ref="F4:G4"/>
    <mergeCell ref="L4:Q4"/>
    <mergeCell ref="A26:B26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A3" sqref="A1:D32"/>
    </sheetView>
  </sheetViews>
  <sheetFormatPr defaultColWidth="8.8515625" defaultRowHeight="14.25" customHeight="1"/>
  <cols>
    <col min="1" max="1" width="49.28125" style="14" customWidth="1"/>
    <col min="2" max="2" width="38.8515625" style="14" customWidth="1"/>
    <col min="3" max="3" width="48.57421875" style="14" customWidth="1"/>
    <col min="4" max="4" width="36.421875" style="14" customWidth="1"/>
    <col min="5" max="5" width="9.140625" style="54" customWidth="1"/>
    <col min="6" max="16384" width="9.140625" style="54" bestFit="1" customWidth="1"/>
  </cols>
  <sheetData>
    <row r="1" spans="1:4" ht="14.25" customHeight="1">
      <c r="A1" s="250"/>
      <c r="B1" s="250"/>
      <c r="C1" s="250"/>
      <c r="D1" s="121" t="s">
        <v>96</v>
      </c>
    </row>
    <row r="2" spans="1:4" ht="31.5" customHeight="1">
      <c r="A2" s="152" t="s">
        <v>97</v>
      </c>
      <c r="B2" s="251"/>
      <c r="C2" s="251"/>
      <c r="D2" s="251"/>
    </row>
    <row r="3" spans="1:4" ht="17.25" customHeight="1">
      <c r="A3" s="127" t="str">
        <f>"单位名称："&amp;"富源县信访局"</f>
        <v>单位名称：富源县信访局</v>
      </c>
      <c r="B3" s="252"/>
      <c r="C3" s="253"/>
      <c r="D3" s="332" t="s">
        <v>2</v>
      </c>
    </row>
    <row r="4" spans="1:4" ht="19.5" customHeight="1">
      <c r="A4" s="19" t="s">
        <v>3</v>
      </c>
      <c r="B4" s="19"/>
      <c r="C4" s="254" t="s">
        <v>4</v>
      </c>
      <c r="D4" s="215"/>
    </row>
    <row r="5" spans="1:4" ht="21.75" customHeight="1">
      <c r="A5" s="19" t="s">
        <v>5</v>
      </c>
      <c r="B5" s="255" t="s">
        <v>6</v>
      </c>
      <c r="C5" s="256" t="s">
        <v>98</v>
      </c>
      <c r="D5" s="255" t="s">
        <v>6</v>
      </c>
    </row>
    <row r="6" spans="1:4" ht="17.25" customHeight="1">
      <c r="A6" s="19"/>
      <c r="B6" s="257"/>
      <c r="C6" s="256"/>
      <c r="D6" s="257"/>
    </row>
    <row r="7" spans="1:4" ht="17.25" customHeight="1">
      <c r="A7" s="9" t="s">
        <v>99</v>
      </c>
      <c r="B7" s="21">
        <v>289.165293</v>
      </c>
      <c r="C7" s="9" t="s">
        <v>100</v>
      </c>
      <c r="D7" s="21">
        <v>289.165293</v>
      </c>
    </row>
    <row r="8" spans="1:4" ht="17.25" customHeight="1">
      <c r="A8" s="9" t="s">
        <v>101</v>
      </c>
      <c r="B8" s="21">
        <v>289.165293</v>
      </c>
      <c r="C8" s="9" t="str">
        <f>"(一)"&amp;"一般公共服务支出"</f>
        <v>(一)一般公共服务支出</v>
      </c>
      <c r="D8" s="21">
        <v>209.030884</v>
      </c>
    </row>
    <row r="9" spans="1:4" ht="17.25" customHeight="1">
      <c r="A9" s="9" t="s">
        <v>102</v>
      </c>
      <c r="B9" s="21"/>
      <c r="C9" s="9" t="str">
        <f>"(二)"&amp;"社会保障和就业支出"</f>
        <v>(二)社会保障和就业支出</v>
      </c>
      <c r="D9" s="21">
        <v>41.954471</v>
      </c>
    </row>
    <row r="10" spans="1:4" ht="17.25" customHeight="1">
      <c r="A10" s="9" t="s">
        <v>103</v>
      </c>
      <c r="B10" s="21"/>
      <c r="C10" s="9" t="str">
        <f>"(三)"&amp;"卫生健康支出"</f>
        <v>(三)卫生健康支出</v>
      </c>
      <c r="D10" s="21">
        <v>16.922823</v>
      </c>
    </row>
    <row r="11" spans="1:4" ht="17.25" customHeight="1">
      <c r="A11" s="9" t="s">
        <v>104</v>
      </c>
      <c r="B11" s="21"/>
      <c r="C11" s="9" t="str">
        <f>"(四)"&amp;"住房保障支出"</f>
        <v>(四)住房保障支出</v>
      </c>
      <c r="D11" s="21">
        <v>21.257115</v>
      </c>
    </row>
    <row r="12" spans="1:4" ht="17.25" customHeight="1">
      <c r="A12" s="9" t="s">
        <v>101</v>
      </c>
      <c r="B12" s="21"/>
      <c r="C12" s="9"/>
      <c r="D12" s="21"/>
    </row>
    <row r="13" spans="1:4" ht="17.25" customHeight="1">
      <c r="A13" s="9" t="s">
        <v>102</v>
      </c>
      <c r="B13" s="21"/>
      <c r="C13" s="9"/>
      <c r="D13" s="21"/>
    </row>
    <row r="14" spans="1:4" ht="17.25" customHeight="1">
      <c r="A14" s="9" t="s">
        <v>103</v>
      </c>
      <c r="B14" s="21"/>
      <c r="C14" s="9"/>
      <c r="D14" s="21"/>
    </row>
    <row r="15" spans="1:4" ht="17.25" customHeight="1">
      <c r="A15" s="9"/>
      <c r="B15" s="21"/>
      <c r="C15" s="9" t="s">
        <v>105</v>
      </c>
      <c r="D15" s="21"/>
    </row>
    <row r="16" spans="1:4" ht="17.25" customHeight="1">
      <c r="A16" s="256" t="s">
        <v>106</v>
      </c>
      <c r="B16" s="21">
        <v>289.165293</v>
      </c>
      <c r="C16" s="256" t="s">
        <v>23</v>
      </c>
      <c r="D16" s="21">
        <v>289.165293</v>
      </c>
    </row>
    <row r="17" spans="1:4" ht="17.25" customHeight="1">
      <c r="A17" s="258"/>
      <c r="B17" s="259"/>
      <c r="C17" s="260" t="s">
        <v>107</v>
      </c>
      <c r="D17" s="261"/>
    </row>
    <row r="18" spans="1:4" ht="17.25" customHeight="1">
      <c r="A18" s="262"/>
      <c r="B18" s="259"/>
      <c r="C18" s="260" t="s">
        <v>108</v>
      </c>
      <c r="D18" s="261"/>
    </row>
    <row r="19" spans="1:4" ht="17.25" customHeight="1">
      <c r="A19" s="262"/>
      <c r="B19" s="263"/>
      <c r="C19" s="260" t="s">
        <v>109</v>
      </c>
      <c r="D19" s="261"/>
    </row>
    <row r="20" spans="1:4" ht="17.25" customHeight="1">
      <c r="A20" s="263"/>
      <c r="B20" s="263"/>
      <c r="C20" s="260" t="s">
        <v>110</v>
      </c>
      <c r="D20" s="261"/>
    </row>
    <row r="21" spans="1:4" ht="17.25" customHeight="1">
      <c r="A21" s="263"/>
      <c r="B21" s="263"/>
      <c r="C21" s="260" t="s">
        <v>111</v>
      </c>
      <c r="D21" s="261"/>
    </row>
    <row r="22" spans="1:4" ht="17.25" customHeight="1">
      <c r="A22" s="263"/>
      <c r="B22" s="263"/>
      <c r="C22" s="260" t="s">
        <v>112</v>
      </c>
      <c r="D22" s="261"/>
    </row>
    <row r="23" spans="1:4" ht="17.25" customHeight="1">
      <c r="A23" s="263"/>
      <c r="B23" s="263"/>
      <c r="C23" s="260" t="s">
        <v>113</v>
      </c>
      <c r="D23" s="261"/>
    </row>
    <row r="24" spans="1:4" ht="17.25" customHeight="1">
      <c r="A24" s="263"/>
      <c r="B24" s="263"/>
      <c r="C24" s="260" t="s">
        <v>114</v>
      </c>
      <c r="D24" s="261"/>
    </row>
    <row r="25" spans="1:4" ht="17.25" customHeight="1">
      <c r="A25" s="263"/>
      <c r="B25" s="263"/>
      <c r="C25" s="260" t="s">
        <v>115</v>
      </c>
      <c r="D25" s="261"/>
    </row>
    <row r="26" spans="1:4" ht="17.25" customHeight="1">
      <c r="A26" s="263"/>
      <c r="B26" s="263"/>
      <c r="C26" s="260" t="s">
        <v>116</v>
      </c>
      <c r="D26" s="261"/>
    </row>
    <row r="27" spans="1:4" ht="17.25" customHeight="1">
      <c r="A27" s="263"/>
      <c r="B27" s="263"/>
      <c r="C27" s="260" t="s">
        <v>117</v>
      </c>
      <c r="D27" s="261"/>
    </row>
    <row r="28" spans="1:4" ht="17.25" customHeight="1">
      <c r="A28" s="263"/>
      <c r="B28" s="263"/>
      <c r="C28" s="260" t="s">
        <v>118</v>
      </c>
      <c r="D28" s="261"/>
    </row>
    <row r="29" spans="1:4" ht="17.25" customHeight="1">
      <c r="A29" s="263"/>
      <c r="B29" s="263"/>
      <c r="C29" s="260" t="s">
        <v>119</v>
      </c>
      <c r="D29" s="261"/>
    </row>
    <row r="30" spans="1:4" ht="17.25" customHeight="1">
      <c r="A30" s="263"/>
      <c r="B30" s="263"/>
      <c r="C30" s="260" t="s">
        <v>120</v>
      </c>
      <c r="D30" s="261"/>
    </row>
    <row r="31" spans="1:4" ht="14.25" customHeight="1">
      <c r="A31" s="264"/>
      <c r="B31" s="259"/>
      <c r="C31" s="262" t="s">
        <v>105</v>
      </c>
      <c r="D31" s="259"/>
    </row>
    <row r="32" spans="1:4" ht="17.25" customHeight="1">
      <c r="A32" s="265" t="s">
        <v>106</v>
      </c>
      <c r="B32" s="266"/>
      <c r="C32" s="264" t="s">
        <v>23</v>
      </c>
      <c r="D32" s="267" t="s">
        <v>121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B10">
      <selection activeCell="A3" sqref="A1:G26"/>
    </sheetView>
  </sheetViews>
  <sheetFormatPr defaultColWidth="8.8515625" defaultRowHeight="14.25" customHeight="1"/>
  <cols>
    <col min="1" max="1" width="20.140625" style="140" customWidth="1"/>
    <col min="2" max="2" width="44.00390625" style="140" customWidth="1"/>
    <col min="3" max="3" width="24.28125" style="62" customWidth="1"/>
    <col min="4" max="4" width="16.57421875" style="62" customWidth="1"/>
    <col min="5" max="7" width="24.28125" style="62" customWidth="1"/>
    <col min="8" max="8" width="9.140625" style="62" customWidth="1"/>
    <col min="9" max="16384" width="9.140625" style="62" bestFit="1" customWidth="1"/>
  </cols>
  <sheetData>
    <row r="1" spans="4:7" ht="12" customHeight="1">
      <c r="D1" s="100"/>
      <c r="F1" s="64"/>
      <c r="G1" s="64" t="s">
        <v>122</v>
      </c>
    </row>
    <row r="2" spans="1:7" ht="39" customHeight="1">
      <c r="A2" s="144" t="s">
        <v>123</v>
      </c>
      <c r="B2" s="144"/>
      <c r="C2" s="144"/>
      <c r="D2" s="144"/>
      <c r="E2" s="151"/>
      <c r="F2" s="151"/>
      <c r="G2" s="151"/>
    </row>
    <row r="3" spans="1:7" ht="18" customHeight="1">
      <c r="A3" s="4" t="str">
        <f>"单位名称："&amp;"富源县信访局"</f>
        <v>单位名称：富源县信访局</v>
      </c>
      <c r="B3" s="43"/>
      <c r="C3" s="43"/>
      <c r="D3" s="43"/>
      <c r="E3" s="43"/>
      <c r="F3" s="129"/>
      <c r="G3" s="332" t="s">
        <v>2</v>
      </c>
    </row>
    <row r="4" spans="1:7" ht="20.25" customHeight="1">
      <c r="A4" s="244" t="s">
        <v>124</v>
      </c>
      <c r="B4" s="245"/>
      <c r="C4" s="146" t="s">
        <v>28</v>
      </c>
      <c r="D4" s="246" t="s">
        <v>48</v>
      </c>
      <c r="E4" s="19"/>
      <c r="F4" s="19"/>
      <c r="G4" s="19" t="s">
        <v>49</v>
      </c>
    </row>
    <row r="5" spans="1:7" ht="20.25" customHeight="1">
      <c r="A5" s="247" t="s">
        <v>46</v>
      </c>
      <c r="B5" s="247" t="s">
        <v>47</v>
      </c>
      <c r="C5" s="19"/>
      <c r="D5" s="135" t="s">
        <v>30</v>
      </c>
      <c r="E5" s="135" t="s">
        <v>125</v>
      </c>
      <c r="F5" s="135" t="s">
        <v>126</v>
      </c>
      <c r="G5" s="19"/>
    </row>
    <row r="6" spans="1:7" ht="13.5" customHeight="1">
      <c r="A6" s="247" t="s">
        <v>127</v>
      </c>
      <c r="B6" s="247" t="s">
        <v>128</v>
      </c>
      <c r="C6" s="247" t="s">
        <v>129</v>
      </c>
      <c r="D6" s="134" t="s">
        <v>130</v>
      </c>
      <c r="E6" s="134" t="s">
        <v>131</v>
      </c>
      <c r="F6" s="134" t="s">
        <v>132</v>
      </c>
      <c r="G6" s="193">
        <v>7</v>
      </c>
    </row>
    <row r="7" spans="1:7" ht="18" customHeight="1">
      <c r="A7" s="9" t="s">
        <v>57</v>
      </c>
      <c r="B7" s="9" t="s">
        <v>58</v>
      </c>
      <c r="C7" s="21">
        <v>209.030884</v>
      </c>
      <c r="D7" s="21">
        <v>200.030884</v>
      </c>
      <c r="E7" s="21">
        <v>174.754556</v>
      </c>
      <c r="F7" s="21">
        <v>25.276328</v>
      </c>
      <c r="G7" s="21">
        <v>9</v>
      </c>
    </row>
    <row r="8" spans="1:7" ht="18" customHeight="1">
      <c r="A8" s="117" t="s">
        <v>59</v>
      </c>
      <c r="B8" s="117" t="s">
        <v>60</v>
      </c>
      <c r="C8" s="21">
        <v>209.030884</v>
      </c>
      <c r="D8" s="21">
        <v>200.030884</v>
      </c>
      <c r="E8" s="21">
        <v>174.754556</v>
      </c>
      <c r="F8" s="21">
        <v>25.276328</v>
      </c>
      <c r="G8" s="21">
        <v>9</v>
      </c>
    </row>
    <row r="9" spans="1:7" ht="14.25" customHeight="1">
      <c r="A9" s="182" t="s">
        <v>61</v>
      </c>
      <c r="B9" s="182" t="s">
        <v>62</v>
      </c>
      <c r="C9" s="21">
        <v>200.030884</v>
      </c>
      <c r="D9" s="21">
        <v>200.030884</v>
      </c>
      <c r="E9" s="21">
        <v>174.754556</v>
      </c>
      <c r="F9" s="21">
        <v>25.276328</v>
      </c>
      <c r="G9" s="21"/>
    </row>
    <row r="10" spans="1:7" ht="14.25" customHeight="1">
      <c r="A10" s="182" t="s">
        <v>63</v>
      </c>
      <c r="B10" s="182" t="s">
        <v>64</v>
      </c>
      <c r="C10" s="21">
        <v>9</v>
      </c>
      <c r="D10" s="21"/>
      <c r="E10" s="21"/>
      <c r="F10" s="21"/>
      <c r="G10" s="21">
        <v>9</v>
      </c>
    </row>
    <row r="11" spans="1:7" ht="14.25" customHeight="1">
      <c r="A11" s="9" t="s">
        <v>65</v>
      </c>
      <c r="B11" s="9" t="s">
        <v>66</v>
      </c>
      <c r="C11" s="21">
        <v>41.954471</v>
      </c>
      <c r="D11" s="21">
        <v>41.954471</v>
      </c>
      <c r="E11" s="21">
        <v>41.395056</v>
      </c>
      <c r="F11" s="21">
        <v>0.559415</v>
      </c>
      <c r="G11" s="21"/>
    </row>
    <row r="12" spans="1:7" ht="14.25" customHeight="1">
      <c r="A12" s="117" t="s">
        <v>67</v>
      </c>
      <c r="B12" s="117" t="s">
        <v>68</v>
      </c>
      <c r="C12" s="21">
        <v>41.954471</v>
      </c>
      <c r="D12" s="21">
        <v>41.954471</v>
      </c>
      <c r="E12" s="21">
        <v>41.395056</v>
      </c>
      <c r="F12" s="21">
        <v>0.559415</v>
      </c>
      <c r="G12" s="21"/>
    </row>
    <row r="13" spans="1:7" ht="14.25" customHeight="1">
      <c r="A13" s="182" t="s">
        <v>69</v>
      </c>
      <c r="B13" s="182" t="s">
        <v>70</v>
      </c>
      <c r="C13" s="21">
        <v>7.759415</v>
      </c>
      <c r="D13" s="21">
        <v>7.759415</v>
      </c>
      <c r="E13" s="21">
        <v>7.2</v>
      </c>
      <c r="F13" s="21">
        <v>0.559415</v>
      </c>
      <c r="G13" s="21"/>
    </row>
    <row r="14" spans="1:7" ht="14.25" customHeight="1">
      <c r="A14" s="182" t="s">
        <v>71</v>
      </c>
      <c r="B14" s="182" t="s">
        <v>72</v>
      </c>
      <c r="C14" s="21">
        <v>25.695056</v>
      </c>
      <c r="D14" s="21">
        <v>25.695056</v>
      </c>
      <c r="E14" s="21">
        <v>25.695056</v>
      </c>
      <c r="F14" s="21"/>
      <c r="G14" s="21"/>
    </row>
    <row r="15" spans="1:7" ht="14.25" customHeight="1">
      <c r="A15" s="182" t="s">
        <v>73</v>
      </c>
      <c r="B15" s="182" t="s">
        <v>74</v>
      </c>
      <c r="C15" s="21">
        <v>8.5</v>
      </c>
      <c r="D15" s="21">
        <v>8.5</v>
      </c>
      <c r="E15" s="21">
        <v>8.5</v>
      </c>
      <c r="F15" s="21"/>
      <c r="G15" s="21"/>
    </row>
    <row r="16" spans="1:7" ht="14.25" customHeight="1">
      <c r="A16" s="9" t="s">
        <v>75</v>
      </c>
      <c r="B16" s="9" t="s">
        <v>76</v>
      </c>
      <c r="C16" s="21">
        <v>16.922823</v>
      </c>
      <c r="D16" s="21">
        <v>16.922823</v>
      </c>
      <c r="E16" s="21">
        <v>16.922823</v>
      </c>
      <c r="F16" s="21"/>
      <c r="G16" s="21"/>
    </row>
    <row r="17" spans="1:7" ht="14.25" customHeight="1">
      <c r="A17" s="117" t="s">
        <v>77</v>
      </c>
      <c r="B17" s="117" t="s">
        <v>78</v>
      </c>
      <c r="C17" s="21">
        <v>16.922823</v>
      </c>
      <c r="D17" s="21">
        <v>16.922823</v>
      </c>
      <c r="E17" s="21">
        <v>16.922823</v>
      </c>
      <c r="F17" s="21"/>
      <c r="G17" s="21"/>
    </row>
    <row r="18" spans="1:7" ht="14.25" customHeight="1">
      <c r="A18" s="182" t="s">
        <v>79</v>
      </c>
      <c r="B18" s="182" t="s">
        <v>80</v>
      </c>
      <c r="C18" s="21">
        <v>6.1302</v>
      </c>
      <c r="D18" s="21">
        <v>6.1302</v>
      </c>
      <c r="E18" s="21">
        <v>6.1302</v>
      </c>
      <c r="F18" s="21"/>
      <c r="G18" s="21"/>
    </row>
    <row r="19" spans="1:7" ht="14.25" customHeight="1">
      <c r="A19" s="182" t="s">
        <v>81</v>
      </c>
      <c r="B19" s="182" t="s">
        <v>82</v>
      </c>
      <c r="C19" s="21">
        <v>3.304963</v>
      </c>
      <c r="D19" s="21">
        <v>3.304963</v>
      </c>
      <c r="E19" s="21">
        <v>3.304963</v>
      </c>
      <c r="F19" s="21"/>
      <c r="G19" s="21"/>
    </row>
    <row r="20" spans="1:7" ht="14.25" customHeight="1">
      <c r="A20" s="182" t="s">
        <v>83</v>
      </c>
      <c r="B20" s="182" t="s">
        <v>84</v>
      </c>
      <c r="C20" s="21">
        <v>6.308548</v>
      </c>
      <c r="D20" s="21">
        <v>6.308548</v>
      </c>
      <c r="E20" s="21">
        <v>6.308548</v>
      </c>
      <c r="F20" s="21"/>
      <c r="G20" s="21"/>
    </row>
    <row r="21" spans="1:7" ht="14.25" customHeight="1">
      <c r="A21" s="182" t="s">
        <v>85</v>
      </c>
      <c r="B21" s="182" t="s">
        <v>86</v>
      </c>
      <c r="C21" s="21">
        <v>1.179112</v>
      </c>
      <c r="D21" s="21">
        <v>1.179112</v>
      </c>
      <c r="E21" s="21">
        <v>1.179112</v>
      </c>
      <c r="F21" s="21"/>
      <c r="G21" s="21"/>
    </row>
    <row r="22" spans="1:7" ht="14.25" customHeight="1">
      <c r="A22" s="9" t="s">
        <v>87</v>
      </c>
      <c r="B22" s="9" t="s">
        <v>88</v>
      </c>
      <c r="C22" s="21">
        <v>21.257115</v>
      </c>
      <c r="D22" s="21">
        <v>21.257115</v>
      </c>
      <c r="E22" s="21">
        <v>21.257115</v>
      </c>
      <c r="F22" s="21"/>
      <c r="G22" s="21"/>
    </row>
    <row r="23" spans="1:7" ht="14.25" customHeight="1">
      <c r="A23" s="117" t="s">
        <v>89</v>
      </c>
      <c r="B23" s="117" t="s">
        <v>90</v>
      </c>
      <c r="C23" s="21">
        <v>21.257115</v>
      </c>
      <c r="D23" s="21">
        <v>21.257115</v>
      </c>
      <c r="E23" s="21">
        <v>21.257115</v>
      </c>
      <c r="F23" s="21"/>
      <c r="G23" s="21"/>
    </row>
    <row r="24" spans="1:7" ht="14.25" customHeight="1">
      <c r="A24" s="182" t="s">
        <v>91</v>
      </c>
      <c r="B24" s="182" t="s">
        <v>92</v>
      </c>
      <c r="C24" s="21">
        <v>18.554715</v>
      </c>
      <c r="D24" s="21">
        <v>18.554715</v>
      </c>
      <c r="E24" s="21">
        <v>18.554715</v>
      </c>
      <c r="F24" s="21"/>
      <c r="G24" s="21"/>
    </row>
    <row r="25" spans="1:7" ht="14.25" customHeight="1">
      <c r="A25" s="182" t="s">
        <v>93</v>
      </c>
      <c r="B25" s="182" t="s">
        <v>94</v>
      </c>
      <c r="C25" s="21">
        <v>2.7024</v>
      </c>
      <c r="D25" s="21">
        <v>2.7024</v>
      </c>
      <c r="E25" s="21">
        <v>2.7024</v>
      </c>
      <c r="F25" s="21"/>
      <c r="G25" s="21"/>
    </row>
    <row r="26" spans="1:7" ht="14.25" customHeight="1">
      <c r="A26" s="248" t="s">
        <v>95</v>
      </c>
      <c r="B26" s="249"/>
      <c r="C26" s="21">
        <v>289.165293</v>
      </c>
      <c r="D26" s="21">
        <v>280.165293</v>
      </c>
      <c r="E26" s="21">
        <v>254.32955</v>
      </c>
      <c r="F26" s="21">
        <v>25.835743</v>
      </c>
      <c r="G26" s="21">
        <v>9</v>
      </c>
    </row>
  </sheetData>
  <sheetProtection/>
  <mergeCells count="7">
    <mergeCell ref="A2:G2"/>
    <mergeCell ref="A3:E3"/>
    <mergeCell ref="A4:B4"/>
    <mergeCell ref="D4:F4"/>
    <mergeCell ref="A26:B26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SheetLayoutView="100" workbookViewId="0" topLeftCell="A13">
      <selection activeCell="M21" sqref="A1:IV65536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5.281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07" customFormat="1" ht="13.5">
      <c r="A1" s="211"/>
      <c r="B1" s="212"/>
      <c r="C1" s="211"/>
      <c r="D1" s="211"/>
      <c r="E1" s="225"/>
      <c r="F1" s="225"/>
      <c r="G1" s="225"/>
      <c r="H1" s="225"/>
      <c r="I1" s="225"/>
      <c r="J1" s="225"/>
      <c r="K1" s="225"/>
      <c r="L1" s="225"/>
      <c r="M1" s="225"/>
      <c r="N1" s="211"/>
      <c r="O1" s="212"/>
      <c r="Q1" s="211"/>
      <c r="R1" s="225"/>
      <c r="S1" s="225"/>
      <c r="T1" s="225"/>
      <c r="U1" s="225"/>
      <c r="V1" s="225"/>
      <c r="W1" s="237"/>
      <c r="X1" s="225"/>
      <c r="Z1" s="64" t="s">
        <v>133</v>
      </c>
    </row>
    <row r="2" spans="1:26" s="207" customFormat="1" ht="39" customHeight="1">
      <c r="A2" s="213" t="s">
        <v>134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38"/>
      <c r="Y2" s="238"/>
      <c r="Z2" s="238"/>
    </row>
    <row r="3" spans="1:26" s="208" customFormat="1" ht="19.5" customHeight="1">
      <c r="A3" s="22" t="str">
        <f>"单位名称："&amp;"富源县信访局"</f>
        <v>单位名称：富源县信访局</v>
      </c>
      <c r="B3" s="43"/>
      <c r="C3" s="43"/>
      <c r="D3" s="214"/>
      <c r="E3" s="43"/>
      <c r="F3" s="43"/>
      <c r="G3" s="43"/>
      <c r="H3" s="43"/>
      <c r="I3" s="43"/>
      <c r="J3" s="43"/>
      <c r="K3" s="214"/>
      <c r="L3" s="214"/>
      <c r="M3" s="214"/>
      <c r="N3" s="227"/>
      <c r="O3" s="228"/>
      <c r="P3" s="227"/>
      <c r="Q3" s="232"/>
      <c r="R3" s="233"/>
      <c r="S3" s="233"/>
      <c r="T3" s="233"/>
      <c r="U3" s="233"/>
      <c r="V3" s="233"/>
      <c r="W3" s="239"/>
      <c r="X3" s="240"/>
      <c r="Z3" s="239" t="s">
        <v>135</v>
      </c>
    </row>
    <row r="4" spans="1:26" s="208" customFormat="1" ht="18" customHeight="1">
      <c r="A4" s="215" t="s">
        <v>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 t="s">
        <v>4</v>
      </c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</row>
    <row r="5" spans="1:26" s="208" customFormat="1" ht="18" customHeight="1">
      <c r="A5" s="216" t="s">
        <v>136</v>
      </c>
      <c r="B5" s="217"/>
      <c r="C5" s="216"/>
      <c r="D5" s="215" t="s">
        <v>28</v>
      </c>
      <c r="E5" s="215" t="s">
        <v>31</v>
      </c>
      <c r="F5" s="215"/>
      <c r="G5" s="215"/>
      <c r="H5" s="215" t="s">
        <v>32</v>
      </c>
      <c r="I5" s="215"/>
      <c r="J5" s="215"/>
      <c r="K5" s="215" t="s">
        <v>33</v>
      </c>
      <c r="L5" s="215"/>
      <c r="M5" s="215"/>
      <c r="N5" s="216" t="s">
        <v>137</v>
      </c>
      <c r="O5" s="217"/>
      <c r="P5" s="216"/>
      <c r="Q5" s="215" t="s">
        <v>28</v>
      </c>
      <c r="R5" s="234" t="s">
        <v>31</v>
      </c>
      <c r="S5" s="235"/>
      <c r="T5" s="236"/>
      <c r="U5" s="234" t="s">
        <v>32</v>
      </c>
      <c r="V5" s="235"/>
      <c r="W5" s="215"/>
      <c r="X5" s="215" t="s">
        <v>33</v>
      </c>
      <c r="Y5" s="215"/>
      <c r="Z5" s="236"/>
    </row>
    <row r="6" spans="1:26" s="208" customFormat="1" ht="18" customHeight="1">
      <c r="A6" s="218" t="s">
        <v>138</v>
      </c>
      <c r="B6" s="218" t="s">
        <v>139</v>
      </c>
      <c r="C6" s="218" t="s">
        <v>47</v>
      </c>
      <c r="D6" s="215"/>
      <c r="E6" s="215" t="s">
        <v>30</v>
      </c>
      <c r="F6" s="215" t="s">
        <v>48</v>
      </c>
      <c r="G6" s="215" t="s">
        <v>49</v>
      </c>
      <c r="H6" s="215" t="s">
        <v>30</v>
      </c>
      <c r="I6" s="215" t="s">
        <v>48</v>
      </c>
      <c r="J6" s="215" t="s">
        <v>49</v>
      </c>
      <c r="K6" s="215" t="s">
        <v>30</v>
      </c>
      <c r="L6" s="215" t="s">
        <v>48</v>
      </c>
      <c r="M6" s="215" t="s">
        <v>49</v>
      </c>
      <c r="N6" s="218" t="s">
        <v>138</v>
      </c>
      <c r="O6" s="218" t="s">
        <v>139</v>
      </c>
      <c r="P6" s="218" t="s">
        <v>47</v>
      </c>
      <c r="Q6" s="215"/>
      <c r="R6" s="215" t="s">
        <v>30</v>
      </c>
      <c r="S6" s="215" t="s">
        <v>48</v>
      </c>
      <c r="T6" s="215" t="s">
        <v>49</v>
      </c>
      <c r="U6" s="215" t="s">
        <v>30</v>
      </c>
      <c r="V6" s="215" t="s">
        <v>48</v>
      </c>
      <c r="W6" s="215" t="s">
        <v>49</v>
      </c>
      <c r="X6" s="215" t="s">
        <v>30</v>
      </c>
      <c r="Y6" s="215" t="s">
        <v>48</v>
      </c>
      <c r="Z6" s="241" t="s">
        <v>49</v>
      </c>
    </row>
    <row r="7" spans="1:26" s="208" customFormat="1" ht="12.75" customHeight="1">
      <c r="A7" s="219" t="s">
        <v>127</v>
      </c>
      <c r="B7" s="219" t="s">
        <v>128</v>
      </c>
      <c r="C7" s="219" t="s">
        <v>129</v>
      </c>
      <c r="D7" s="219" t="s">
        <v>130</v>
      </c>
      <c r="E7" s="226" t="s">
        <v>131</v>
      </c>
      <c r="F7" s="226" t="s">
        <v>132</v>
      </c>
      <c r="G7" s="226" t="s">
        <v>140</v>
      </c>
      <c r="H7" s="226" t="s">
        <v>141</v>
      </c>
      <c r="I7" s="226" t="s">
        <v>142</v>
      </c>
      <c r="J7" s="226" t="s">
        <v>143</v>
      </c>
      <c r="K7" s="226" t="s">
        <v>144</v>
      </c>
      <c r="L7" s="226" t="s">
        <v>145</v>
      </c>
      <c r="M7" s="226" t="s">
        <v>146</v>
      </c>
      <c r="N7" s="226" t="s">
        <v>147</v>
      </c>
      <c r="O7" s="226" t="s">
        <v>148</v>
      </c>
      <c r="P7" s="226" t="s">
        <v>149</v>
      </c>
      <c r="Q7" s="226" t="s">
        <v>150</v>
      </c>
      <c r="R7" s="226" t="s">
        <v>151</v>
      </c>
      <c r="S7" s="226" t="s">
        <v>152</v>
      </c>
      <c r="T7" s="226" t="s">
        <v>153</v>
      </c>
      <c r="U7" s="226" t="s">
        <v>154</v>
      </c>
      <c r="V7" s="226" t="s">
        <v>155</v>
      </c>
      <c r="W7" s="226" t="s">
        <v>156</v>
      </c>
      <c r="X7" s="226" t="s">
        <v>157</v>
      </c>
      <c r="Y7" s="242">
        <v>25</v>
      </c>
      <c r="Z7" s="243">
        <v>26</v>
      </c>
    </row>
    <row r="8" spans="1:26" s="209" customFormat="1" ht="18" customHeight="1">
      <c r="A8" s="220" t="s">
        <v>158</v>
      </c>
      <c r="B8" s="220"/>
      <c r="C8" s="220" t="s">
        <v>159</v>
      </c>
      <c r="D8" s="21">
        <v>184.207307</v>
      </c>
      <c r="E8" s="21">
        <v>184.207307</v>
      </c>
      <c r="F8" s="21">
        <v>184.207307</v>
      </c>
      <c r="G8" s="21"/>
      <c r="H8" s="21"/>
      <c r="I8" s="21"/>
      <c r="J8" s="21"/>
      <c r="K8" s="21"/>
      <c r="L8" s="21"/>
      <c r="M8" s="21"/>
      <c r="N8" s="9" t="s">
        <v>160</v>
      </c>
      <c r="O8" s="9"/>
      <c r="P8" s="229" t="s">
        <v>161</v>
      </c>
      <c r="Q8" s="21">
        <v>244.42715</v>
      </c>
      <c r="R8" s="21">
        <v>244.42715</v>
      </c>
      <c r="S8" s="21">
        <v>244.42715</v>
      </c>
      <c r="T8" s="21"/>
      <c r="U8" s="21"/>
      <c r="V8" s="21"/>
      <c r="W8" s="21"/>
      <c r="X8" s="21"/>
      <c r="Y8" s="21"/>
      <c r="Z8" s="21"/>
    </row>
    <row r="9" spans="1:26" s="210" customFormat="1" ht="18" customHeight="1">
      <c r="A9" s="221"/>
      <c r="B9" s="221" t="s">
        <v>162</v>
      </c>
      <c r="C9" s="221" t="s">
        <v>163</v>
      </c>
      <c r="D9" s="21">
        <v>117.839676</v>
      </c>
      <c r="E9" s="21">
        <v>117.839676</v>
      </c>
      <c r="F9" s="21">
        <v>117.839676</v>
      </c>
      <c r="G9" s="21"/>
      <c r="H9" s="21"/>
      <c r="I9" s="21"/>
      <c r="J9" s="21"/>
      <c r="K9" s="21"/>
      <c r="L9" s="21"/>
      <c r="M9" s="21"/>
      <c r="N9" s="117"/>
      <c r="O9" s="117" t="s">
        <v>162</v>
      </c>
      <c r="P9" s="230" t="s">
        <v>164</v>
      </c>
      <c r="Q9" s="21">
        <v>65.99604</v>
      </c>
      <c r="R9" s="21">
        <v>65.99604</v>
      </c>
      <c r="S9" s="21">
        <v>65.99604</v>
      </c>
      <c r="T9" s="21"/>
      <c r="U9" s="21"/>
      <c r="V9" s="21"/>
      <c r="W9" s="21"/>
      <c r="X9" s="21"/>
      <c r="Y9" s="21"/>
      <c r="Z9" s="21"/>
    </row>
    <row r="10" spans="1:26" ht="13.5">
      <c r="A10" s="221"/>
      <c r="B10" s="221" t="s">
        <v>165</v>
      </c>
      <c r="C10" s="221" t="s">
        <v>166</v>
      </c>
      <c r="D10" s="21">
        <v>47.812916</v>
      </c>
      <c r="E10" s="21">
        <v>47.812916</v>
      </c>
      <c r="F10" s="21">
        <v>47.812916</v>
      </c>
      <c r="G10" s="21"/>
      <c r="H10" s="21"/>
      <c r="I10" s="21"/>
      <c r="J10" s="21"/>
      <c r="K10" s="21"/>
      <c r="L10" s="21"/>
      <c r="M10" s="21"/>
      <c r="N10" s="117"/>
      <c r="O10" s="117" t="s">
        <v>165</v>
      </c>
      <c r="P10" s="230" t="s">
        <v>167</v>
      </c>
      <c r="Q10" s="21">
        <v>74.613216</v>
      </c>
      <c r="R10" s="21">
        <v>74.613216</v>
      </c>
      <c r="S10" s="21">
        <v>74.613216</v>
      </c>
      <c r="T10" s="21"/>
      <c r="U10" s="21"/>
      <c r="V10" s="21"/>
      <c r="W10" s="21"/>
      <c r="X10" s="21"/>
      <c r="Y10" s="21"/>
      <c r="Z10" s="21"/>
    </row>
    <row r="11" spans="1:26" ht="13.5">
      <c r="A11" s="221"/>
      <c r="B11" s="221" t="s">
        <v>168</v>
      </c>
      <c r="C11" s="221" t="s">
        <v>92</v>
      </c>
      <c r="D11" s="21">
        <v>18.554715</v>
      </c>
      <c r="E11" s="21">
        <v>18.554715</v>
      </c>
      <c r="F11" s="21">
        <v>18.554715</v>
      </c>
      <c r="G11" s="21"/>
      <c r="H11" s="21"/>
      <c r="I11" s="21"/>
      <c r="J11" s="21"/>
      <c r="K11" s="21"/>
      <c r="L11" s="21"/>
      <c r="M11" s="21"/>
      <c r="N11" s="117"/>
      <c r="O11" s="117" t="s">
        <v>168</v>
      </c>
      <c r="P11" s="230" t="s">
        <v>169</v>
      </c>
      <c r="Q11" s="21">
        <v>3.9213</v>
      </c>
      <c r="R11" s="21">
        <v>3.9213</v>
      </c>
      <c r="S11" s="21">
        <v>3.9213</v>
      </c>
      <c r="T11" s="21"/>
      <c r="U11" s="21"/>
      <c r="V11" s="21"/>
      <c r="W11" s="21"/>
      <c r="X11" s="21"/>
      <c r="Y11" s="21"/>
      <c r="Z11" s="21"/>
    </row>
    <row r="12" spans="1:26" ht="13.5">
      <c r="A12" s="220" t="s">
        <v>170</v>
      </c>
      <c r="B12" s="220"/>
      <c r="C12" s="220" t="s">
        <v>171</v>
      </c>
      <c r="D12" s="21">
        <v>25.835743</v>
      </c>
      <c r="E12" s="21">
        <v>25.835743</v>
      </c>
      <c r="F12" s="21">
        <v>25.835743</v>
      </c>
      <c r="G12" s="21"/>
      <c r="H12" s="21"/>
      <c r="I12" s="21"/>
      <c r="J12" s="21"/>
      <c r="K12" s="21"/>
      <c r="L12" s="21"/>
      <c r="M12" s="21"/>
      <c r="N12" s="117"/>
      <c r="O12" s="117" t="s">
        <v>172</v>
      </c>
      <c r="P12" s="230" t="s">
        <v>173</v>
      </c>
      <c r="Q12" s="21">
        <v>30.224</v>
      </c>
      <c r="R12" s="21">
        <v>30.224</v>
      </c>
      <c r="S12" s="21">
        <v>30.224</v>
      </c>
      <c r="T12" s="21"/>
      <c r="U12" s="21"/>
      <c r="V12" s="21"/>
      <c r="W12" s="21"/>
      <c r="X12" s="21"/>
      <c r="Y12" s="21"/>
      <c r="Z12" s="21"/>
    </row>
    <row r="13" spans="1:26" ht="13.5">
      <c r="A13" s="221"/>
      <c r="B13" s="221" t="s">
        <v>162</v>
      </c>
      <c r="C13" s="221" t="s">
        <v>174</v>
      </c>
      <c r="D13" s="21">
        <v>18.880043</v>
      </c>
      <c r="E13" s="21">
        <v>18.880043</v>
      </c>
      <c r="F13" s="21">
        <v>18.880043</v>
      </c>
      <c r="G13" s="21"/>
      <c r="H13" s="21"/>
      <c r="I13" s="21"/>
      <c r="J13" s="21"/>
      <c r="K13" s="21"/>
      <c r="L13" s="21"/>
      <c r="M13" s="21"/>
      <c r="N13" s="117"/>
      <c r="O13" s="117" t="s">
        <v>175</v>
      </c>
      <c r="P13" s="230" t="s">
        <v>176</v>
      </c>
      <c r="Q13" s="21">
        <v>25.695056</v>
      </c>
      <c r="R13" s="21">
        <v>25.695056</v>
      </c>
      <c r="S13" s="21">
        <v>25.695056</v>
      </c>
      <c r="T13" s="21"/>
      <c r="U13" s="21"/>
      <c r="V13" s="21"/>
      <c r="W13" s="21"/>
      <c r="X13" s="21"/>
      <c r="Y13" s="21"/>
      <c r="Z13" s="21"/>
    </row>
    <row r="14" spans="1:26" ht="13.5">
      <c r="A14" s="221"/>
      <c r="B14" s="221" t="s">
        <v>165</v>
      </c>
      <c r="C14" s="221" t="s">
        <v>177</v>
      </c>
      <c r="D14" s="21">
        <v>3</v>
      </c>
      <c r="E14" s="21">
        <v>3</v>
      </c>
      <c r="F14" s="21">
        <v>3</v>
      </c>
      <c r="G14" s="21"/>
      <c r="H14" s="21"/>
      <c r="I14" s="21"/>
      <c r="J14" s="21"/>
      <c r="K14" s="21"/>
      <c r="L14" s="21"/>
      <c r="M14" s="21"/>
      <c r="N14" s="117"/>
      <c r="O14" s="117" t="s">
        <v>178</v>
      </c>
      <c r="P14" s="230" t="s">
        <v>179</v>
      </c>
      <c r="Q14" s="21">
        <v>8.5</v>
      </c>
      <c r="R14" s="21">
        <v>8.5</v>
      </c>
      <c r="S14" s="21">
        <v>8.5</v>
      </c>
      <c r="T14" s="21"/>
      <c r="U14" s="21"/>
      <c r="V14" s="21"/>
      <c r="W14" s="21"/>
      <c r="X14" s="21"/>
      <c r="Y14" s="21"/>
      <c r="Z14" s="21"/>
    </row>
    <row r="15" spans="1:26" ht="13.5">
      <c r="A15" s="221"/>
      <c r="B15" s="221" t="s">
        <v>180</v>
      </c>
      <c r="C15" s="221" t="s">
        <v>181</v>
      </c>
      <c r="D15" s="21">
        <v>0.15</v>
      </c>
      <c r="E15" s="21">
        <v>0.15</v>
      </c>
      <c r="F15" s="21">
        <v>0.15</v>
      </c>
      <c r="G15" s="21"/>
      <c r="H15" s="21"/>
      <c r="I15" s="21"/>
      <c r="J15" s="21"/>
      <c r="K15" s="21"/>
      <c r="L15" s="21"/>
      <c r="M15" s="21"/>
      <c r="N15" s="117"/>
      <c r="O15" s="117" t="s">
        <v>143</v>
      </c>
      <c r="P15" s="230" t="s">
        <v>182</v>
      </c>
      <c r="Q15" s="21">
        <v>9.435163</v>
      </c>
      <c r="R15" s="21">
        <v>9.435163</v>
      </c>
      <c r="S15" s="21">
        <v>9.435163</v>
      </c>
      <c r="T15" s="21"/>
      <c r="U15" s="21"/>
      <c r="V15" s="21"/>
      <c r="W15" s="21"/>
      <c r="X15" s="21"/>
      <c r="Y15" s="21"/>
      <c r="Z15" s="21"/>
    </row>
    <row r="16" spans="1:26" ht="13.5">
      <c r="A16" s="221"/>
      <c r="B16" s="221" t="s">
        <v>183</v>
      </c>
      <c r="C16" s="221" t="s">
        <v>184</v>
      </c>
      <c r="D16" s="21">
        <v>0.4107</v>
      </c>
      <c r="E16" s="21">
        <v>0.4107</v>
      </c>
      <c r="F16" s="21">
        <v>0.4107</v>
      </c>
      <c r="G16" s="21"/>
      <c r="H16" s="21"/>
      <c r="I16" s="21"/>
      <c r="J16" s="21"/>
      <c r="K16" s="21"/>
      <c r="L16" s="21"/>
      <c r="M16" s="21"/>
      <c r="N16" s="117"/>
      <c r="O16" s="117" t="s">
        <v>144</v>
      </c>
      <c r="P16" s="230" t="s">
        <v>185</v>
      </c>
      <c r="Q16" s="21">
        <v>6.308548</v>
      </c>
      <c r="R16" s="21">
        <v>6.308548</v>
      </c>
      <c r="S16" s="21">
        <v>6.308548</v>
      </c>
      <c r="T16" s="21"/>
      <c r="U16" s="21"/>
      <c r="V16" s="21"/>
      <c r="W16" s="21"/>
      <c r="X16" s="21"/>
      <c r="Y16" s="21"/>
      <c r="Z16" s="21"/>
    </row>
    <row r="17" spans="1:26" ht="13.5">
      <c r="A17" s="221"/>
      <c r="B17" s="221" t="s">
        <v>175</v>
      </c>
      <c r="C17" s="221" t="s">
        <v>186</v>
      </c>
      <c r="D17" s="21">
        <v>3.395</v>
      </c>
      <c r="E17" s="21">
        <v>3.395</v>
      </c>
      <c r="F17" s="21">
        <v>3.395</v>
      </c>
      <c r="G17" s="21"/>
      <c r="H17" s="21"/>
      <c r="I17" s="21"/>
      <c r="J17" s="21"/>
      <c r="K17" s="21"/>
      <c r="L17" s="21"/>
      <c r="M17" s="21"/>
      <c r="N17" s="117"/>
      <c r="O17" s="117" t="s">
        <v>145</v>
      </c>
      <c r="P17" s="230" t="s">
        <v>187</v>
      </c>
      <c r="Q17" s="21">
        <v>1.179112</v>
      </c>
      <c r="R17" s="21">
        <v>1.179112</v>
      </c>
      <c r="S17" s="21">
        <v>1.179112</v>
      </c>
      <c r="T17" s="21"/>
      <c r="U17" s="21"/>
      <c r="V17" s="21"/>
      <c r="W17" s="21"/>
      <c r="X17" s="21"/>
      <c r="Y17" s="21"/>
      <c r="Z17" s="21"/>
    </row>
    <row r="18" spans="1:26" ht="13.5">
      <c r="A18" s="220" t="s">
        <v>188</v>
      </c>
      <c r="B18" s="220"/>
      <c r="C18" s="220" t="s">
        <v>189</v>
      </c>
      <c r="D18" s="21">
        <v>60.219843</v>
      </c>
      <c r="E18" s="21">
        <v>60.219843</v>
      </c>
      <c r="F18" s="21">
        <v>60.219843</v>
      </c>
      <c r="G18" s="21"/>
      <c r="H18" s="21"/>
      <c r="I18" s="21"/>
      <c r="J18" s="21"/>
      <c r="K18" s="21"/>
      <c r="L18" s="21"/>
      <c r="M18" s="21"/>
      <c r="N18" s="117"/>
      <c r="O18" s="117" t="s">
        <v>146</v>
      </c>
      <c r="P18" s="230" t="s">
        <v>92</v>
      </c>
      <c r="Q18" s="21">
        <v>18.554715</v>
      </c>
      <c r="R18" s="21">
        <v>18.554715</v>
      </c>
      <c r="S18" s="21">
        <v>18.554715</v>
      </c>
      <c r="T18" s="21"/>
      <c r="U18" s="21"/>
      <c r="V18" s="21"/>
      <c r="W18" s="21"/>
      <c r="X18" s="21"/>
      <c r="Y18" s="21"/>
      <c r="Z18" s="21"/>
    </row>
    <row r="19" spans="1:26" ht="13.5">
      <c r="A19" s="221"/>
      <c r="B19" s="221" t="s">
        <v>162</v>
      </c>
      <c r="C19" s="221" t="s">
        <v>161</v>
      </c>
      <c r="D19" s="21">
        <v>60.219843</v>
      </c>
      <c r="E19" s="21">
        <v>60.219843</v>
      </c>
      <c r="F19" s="21">
        <v>60.219843</v>
      </c>
      <c r="G19" s="21"/>
      <c r="H19" s="21"/>
      <c r="I19" s="21"/>
      <c r="J19" s="21"/>
      <c r="K19" s="21"/>
      <c r="L19" s="21"/>
      <c r="M19" s="21"/>
      <c r="N19" s="9" t="s">
        <v>190</v>
      </c>
      <c r="O19" s="9"/>
      <c r="P19" s="229" t="s">
        <v>191</v>
      </c>
      <c r="Q19" s="21">
        <v>25.835743</v>
      </c>
      <c r="R19" s="21">
        <v>25.835743</v>
      </c>
      <c r="S19" s="21">
        <v>25.835743</v>
      </c>
      <c r="T19" s="21"/>
      <c r="U19" s="21"/>
      <c r="V19" s="21"/>
      <c r="W19" s="21"/>
      <c r="X19" s="21"/>
      <c r="Y19" s="21"/>
      <c r="Z19" s="21"/>
    </row>
    <row r="20" spans="1:26" ht="13.5">
      <c r="A20" s="221"/>
      <c r="B20" s="221" t="s">
        <v>165</v>
      </c>
      <c r="C20" s="221" t="s">
        <v>191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17"/>
      <c r="O20" s="117" t="s">
        <v>162</v>
      </c>
      <c r="P20" s="230" t="s">
        <v>192</v>
      </c>
      <c r="Q20" s="21">
        <v>1.18</v>
      </c>
      <c r="R20" s="21">
        <v>1.18</v>
      </c>
      <c r="S20" s="21">
        <v>1.18</v>
      </c>
      <c r="T20" s="21"/>
      <c r="U20" s="21"/>
      <c r="V20" s="21"/>
      <c r="W20" s="21"/>
      <c r="X20" s="21"/>
      <c r="Y20" s="21"/>
      <c r="Z20" s="21"/>
    </row>
    <row r="21" spans="1:26" ht="13.5">
      <c r="A21" s="220" t="s">
        <v>193</v>
      </c>
      <c r="B21" s="220"/>
      <c r="C21" s="220" t="s">
        <v>194</v>
      </c>
      <c r="D21" s="21">
        <v>18.9024</v>
      </c>
      <c r="E21" s="21">
        <v>18.9024</v>
      </c>
      <c r="F21" s="21">
        <v>9.9024</v>
      </c>
      <c r="G21" s="21">
        <v>9</v>
      </c>
      <c r="H21" s="21"/>
      <c r="I21" s="21"/>
      <c r="J21" s="21"/>
      <c r="K21" s="21"/>
      <c r="L21" s="21"/>
      <c r="M21" s="21"/>
      <c r="N21" s="117"/>
      <c r="O21" s="117" t="s">
        <v>172</v>
      </c>
      <c r="P21" s="230" t="s">
        <v>195</v>
      </c>
      <c r="Q21" s="21">
        <v>0.1893</v>
      </c>
      <c r="R21" s="21">
        <v>0.1893</v>
      </c>
      <c r="S21" s="21">
        <v>0.1893</v>
      </c>
      <c r="T21" s="21"/>
      <c r="U21" s="21"/>
      <c r="V21" s="21"/>
      <c r="W21" s="21"/>
      <c r="X21" s="21"/>
      <c r="Y21" s="21"/>
      <c r="Z21" s="21"/>
    </row>
    <row r="22" spans="1:26" ht="13.5">
      <c r="A22" s="221"/>
      <c r="B22" s="221" t="s">
        <v>162</v>
      </c>
      <c r="C22" s="221" t="s">
        <v>196</v>
      </c>
      <c r="D22" s="21">
        <v>16.2</v>
      </c>
      <c r="E22" s="21">
        <v>16.2</v>
      </c>
      <c r="F22" s="21">
        <v>7.2</v>
      </c>
      <c r="G22" s="21">
        <v>9</v>
      </c>
      <c r="H22" s="21"/>
      <c r="I22" s="21"/>
      <c r="J22" s="21"/>
      <c r="K22" s="21"/>
      <c r="L22" s="21"/>
      <c r="M22" s="21"/>
      <c r="N22" s="117"/>
      <c r="O22" s="117" t="s">
        <v>144</v>
      </c>
      <c r="P22" s="230" t="s">
        <v>197</v>
      </c>
      <c r="Q22" s="21">
        <v>2</v>
      </c>
      <c r="R22" s="21">
        <v>2</v>
      </c>
      <c r="S22" s="21">
        <v>2</v>
      </c>
      <c r="T22" s="21"/>
      <c r="U22" s="21"/>
      <c r="V22" s="21"/>
      <c r="W22" s="21"/>
      <c r="X22" s="21"/>
      <c r="Y22" s="21"/>
      <c r="Z22" s="21"/>
    </row>
    <row r="23" spans="1:26" ht="13.5">
      <c r="A23" s="221"/>
      <c r="B23" s="221" t="s">
        <v>180</v>
      </c>
      <c r="C23" s="221" t="s">
        <v>198</v>
      </c>
      <c r="D23" s="21">
        <v>2.7024</v>
      </c>
      <c r="E23" s="21">
        <v>2.7024</v>
      </c>
      <c r="F23" s="21">
        <v>2.7024</v>
      </c>
      <c r="G23" s="21"/>
      <c r="H23" s="21"/>
      <c r="I23" s="21"/>
      <c r="J23" s="21"/>
      <c r="K23" s="21"/>
      <c r="L23" s="21"/>
      <c r="M23" s="21"/>
      <c r="N23" s="117"/>
      <c r="O23" s="117" t="s">
        <v>148</v>
      </c>
      <c r="P23" s="230" t="s">
        <v>177</v>
      </c>
      <c r="Q23" s="21">
        <v>3</v>
      </c>
      <c r="R23" s="21">
        <v>3</v>
      </c>
      <c r="S23" s="21">
        <v>3</v>
      </c>
      <c r="T23" s="21"/>
      <c r="U23" s="21"/>
      <c r="V23" s="21"/>
      <c r="W23" s="21"/>
      <c r="X23" s="21"/>
      <c r="Y23" s="21"/>
      <c r="Z23" s="21"/>
    </row>
    <row r="24" spans="1:26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17"/>
      <c r="O24" s="117" t="s">
        <v>150</v>
      </c>
      <c r="P24" s="230" t="s">
        <v>184</v>
      </c>
      <c r="Q24" s="21">
        <v>0.4107</v>
      </c>
      <c r="R24" s="21">
        <v>0.4107</v>
      </c>
      <c r="S24" s="21">
        <v>0.4107</v>
      </c>
      <c r="T24" s="21"/>
      <c r="U24" s="21"/>
      <c r="V24" s="21"/>
      <c r="W24" s="21"/>
      <c r="X24" s="21"/>
      <c r="Y24" s="21"/>
      <c r="Z24" s="21"/>
    </row>
    <row r="25" spans="1:26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17"/>
      <c r="O25" s="117" t="s">
        <v>199</v>
      </c>
      <c r="P25" s="230" t="s">
        <v>200</v>
      </c>
      <c r="Q25" s="21">
        <v>0.15</v>
      </c>
      <c r="R25" s="21">
        <v>0.15</v>
      </c>
      <c r="S25" s="21">
        <v>0.15</v>
      </c>
      <c r="T25" s="21"/>
      <c r="U25" s="21"/>
      <c r="V25" s="21"/>
      <c r="W25" s="21"/>
      <c r="X25" s="21"/>
      <c r="Y25" s="21"/>
      <c r="Z25" s="21"/>
    </row>
    <row r="26" spans="1:26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17"/>
      <c r="O26" s="117" t="s">
        <v>201</v>
      </c>
      <c r="P26" s="230" t="s">
        <v>202</v>
      </c>
      <c r="Q26" s="21">
        <v>3.240168</v>
      </c>
      <c r="R26" s="21">
        <v>3.240168</v>
      </c>
      <c r="S26" s="21">
        <v>3.240168</v>
      </c>
      <c r="T26" s="21"/>
      <c r="U26" s="21"/>
      <c r="V26" s="21"/>
      <c r="W26" s="21"/>
      <c r="X26" s="21"/>
      <c r="Y26" s="21"/>
      <c r="Z26" s="21"/>
    </row>
    <row r="27" spans="1:26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17"/>
      <c r="O27" s="117" t="s">
        <v>203</v>
      </c>
      <c r="P27" s="230" t="s">
        <v>204</v>
      </c>
      <c r="Q27" s="21">
        <v>4.170575</v>
      </c>
      <c r="R27" s="21">
        <v>4.170575</v>
      </c>
      <c r="S27" s="21">
        <v>4.170575</v>
      </c>
      <c r="T27" s="21"/>
      <c r="U27" s="21"/>
      <c r="V27" s="21"/>
      <c r="W27" s="21"/>
      <c r="X27" s="21"/>
      <c r="Y27" s="21"/>
      <c r="Z27" s="21"/>
    </row>
    <row r="28" spans="1:26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17"/>
      <c r="O28" s="117" t="s">
        <v>205</v>
      </c>
      <c r="P28" s="230" t="s">
        <v>186</v>
      </c>
      <c r="Q28" s="21">
        <v>3.395</v>
      </c>
      <c r="R28" s="21">
        <v>3.395</v>
      </c>
      <c r="S28" s="21">
        <v>3.395</v>
      </c>
      <c r="T28" s="21"/>
      <c r="U28" s="21"/>
      <c r="V28" s="21"/>
      <c r="W28" s="21"/>
      <c r="X28" s="21"/>
      <c r="Y28" s="21"/>
      <c r="Z28" s="21"/>
    </row>
    <row r="29" spans="1:26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17"/>
      <c r="O29" s="117" t="s">
        <v>206</v>
      </c>
      <c r="P29" s="230" t="s">
        <v>207</v>
      </c>
      <c r="Q29" s="21">
        <v>8.1</v>
      </c>
      <c r="R29" s="21">
        <v>8.1</v>
      </c>
      <c r="S29" s="21">
        <v>8.1</v>
      </c>
      <c r="T29" s="21"/>
      <c r="U29" s="21"/>
      <c r="V29" s="21"/>
      <c r="W29" s="21"/>
      <c r="X29" s="21"/>
      <c r="Y29" s="21"/>
      <c r="Z29" s="21"/>
    </row>
    <row r="30" spans="1:26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 t="s">
        <v>208</v>
      </c>
      <c r="O30" s="9"/>
      <c r="P30" s="229" t="s">
        <v>194</v>
      </c>
      <c r="Q30" s="21">
        <v>18.9024</v>
      </c>
      <c r="R30" s="21">
        <v>18.9024</v>
      </c>
      <c r="S30" s="21">
        <v>9.9024</v>
      </c>
      <c r="T30" s="21">
        <v>9</v>
      </c>
      <c r="U30" s="21"/>
      <c r="V30" s="21"/>
      <c r="W30" s="21"/>
      <c r="X30" s="21"/>
      <c r="Y30" s="21"/>
      <c r="Z30" s="21"/>
    </row>
    <row r="31" spans="1:26" ht="13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17"/>
      <c r="O31" s="117" t="s">
        <v>165</v>
      </c>
      <c r="P31" s="230" t="s">
        <v>209</v>
      </c>
      <c r="Q31" s="21">
        <v>2.7024</v>
      </c>
      <c r="R31" s="21">
        <v>2.7024</v>
      </c>
      <c r="S31" s="21">
        <v>2.7024</v>
      </c>
      <c r="T31" s="21"/>
      <c r="U31" s="21"/>
      <c r="V31" s="21"/>
      <c r="W31" s="21"/>
      <c r="X31" s="21"/>
      <c r="Y31" s="21"/>
      <c r="Z31" s="21"/>
    </row>
    <row r="32" spans="1:26" ht="13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17"/>
      <c r="O32" s="117" t="s">
        <v>180</v>
      </c>
      <c r="P32" s="230" t="s">
        <v>210</v>
      </c>
      <c r="Q32" s="21">
        <v>16.2</v>
      </c>
      <c r="R32" s="21">
        <v>16.2</v>
      </c>
      <c r="S32" s="21">
        <v>7.2</v>
      </c>
      <c r="T32" s="21">
        <v>9</v>
      </c>
      <c r="U32" s="21"/>
      <c r="V32" s="21"/>
      <c r="W32" s="21"/>
      <c r="X32" s="21"/>
      <c r="Y32" s="21"/>
      <c r="Z32" s="21"/>
    </row>
    <row r="33" spans="1:26" ht="13.5">
      <c r="A33" s="222" t="s">
        <v>23</v>
      </c>
      <c r="B33" s="223"/>
      <c r="C33" s="224"/>
      <c r="D33" s="21">
        <v>289.165293</v>
      </c>
      <c r="E33" s="21">
        <v>289.165293</v>
      </c>
      <c r="F33" s="21">
        <v>280.165293</v>
      </c>
      <c r="G33" s="21">
        <v>9</v>
      </c>
      <c r="H33" s="21"/>
      <c r="I33" s="21"/>
      <c r="J33" s="21"/>
      <c r="K33" s="21"/>
      <c r="L33" s="21"/>
      <c r="M33" s="21"/>
      <c r="N33" s="231" t="s">
        <v>23</v>
      </c>
      <c r="O33" s="231"/>
      <c r="P33" s="231"/>
      <c r="Q33" s="21">
        <v>289.165293</v>
      </c>
      <c r="R33" s="21">
        <v>289.165293</v>
      </c>
      <c r="S33" s="21">
        <v>280.165293</v>
      </c>
      <c r="T33" s="21">
        <v>9</v>
      </c>
      <c r="U33" s="21"/>
      <c r="V33" s="21"/>
      <c r="W33" s="21"/>
      <c r="X33" s="21"/>
      <c r="Y33" s="21"/>
      <c r="Z33" s="21"/>
    </row>
  </sheetData>
  <sheetProtection/>
  <mergeCells count="16">
    <mergeCell ref="A2:W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3:C33"/>
    <mergeCell ref="N33:P33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3" sqref="A1:F7"/>
    </sheetView>
  </sheetViews>
  <sheetFormatPr defaultColWidth="8.8515625" defaultRowHeight="12.75"/>
  <cols>
    <col min="1" max="2" width="27.421875" style="196" customWidth="1"/>
    <col min="3" max="3" width="17.28125" style="197" customWidth="1"/>
    <col min="4" max="5" width="26.28125" style="198" customWidth="1"/>
    <col min="6" max="6" width="18.7109375" style="198" customWidth="1"/>
    <col min="7" max="7" width="9.140625" style="62" customWidth="1"/>
    <col min="8" max="16384" width="9.140625" style="62" bestFit="1" customWidth="1"/>
  </cols>
  <sheetData>
    <row r="1" spans="1:6" ht="12" customHeight="1">
      <c r="A1" s="199"/>
      <c r="B1" s="199"/>
      <c r="C1" s="81"/>
      <c r="D1" s="62"/>
      <c r="E1" s="62"/>
      <c r="F1" s="204" t="s">
        <v>211</v>
      </c>
    </row>
    <row r="2" spans="1:6" ht="25.5" customHeight="1">
      <c r="A2" s="200" t="s">
        <v>212</v>
      </c>
      <c r="B2" s="200"/>
      <c r="C2" s="200"/>
      <c r="D2" s="200"/>
      <c r="E2" s="205"/>
      <c r="F2" s="205"/>
    </row>
    <row r="3" spans="1:6" ht="15.75" customHeight="1">
      <c r="A3" s="4" t="str">
        <f>"单位名称："&amp;"富源县信访局"</f>
        <v>单位名称：富源县信访局</v>
      </c>
      <c r="B3" s="201"/>
      <c r="C3" s="106"/>
      <c r="D3" s="43"/>
      <c r="E3" s="43"/>
      <c r="F3" s="333" t="s">
        <v>2</v>
      </c>
    </row>
    <row r="4" spans="1:6" s="195" customFormat="1" ht="19.5" customHeight="1">
      <c r="A4" s="7" t="s">
        <v>213</v>
      </c>
      <c r="B4" s="19" t="s">
        <v>214</v>
      </c>
      <c r="C4" s="19" t="s">
        <v>215</v>
      </c>
      <c r="D4" s="19"/>
      <c r="E4" s="19"/>
      <c r="F4" s="19" t="s">
        <v>184</v>
      </c>
    </row>
    <row r="5" spans="1:6" s="195" customFormat="1" ht="19.5" customHeight="1">
      <c r="A5" s="7"/>
      <c r="B5" s="19"/>
      <c r="C5" s="135" t="s">
        <v>30</v>
      </c>
      <c r="D5" s="135" t="s">
        <v>216</v>
      </c>
      <c r="E5" s="135" t="s">
        <v>217</v>
      </c>
      <c r="F5" s="19"/>
    </row>
    <row r="6" spans="1:6" s="195" customFormat="1" ht="18.75" customHeight="1">
      <c r="A6" s="202">
        <v>1</v>
      </c>
      <c r="B6" s="202">
        <v>2</v>
      </c>
      <c r="C6" s="203">
        <v>3</v>
      </c>
      <c r="D6" s="202">
        <v>4</v>
      </c>
      <c r="E6" s="202">
        <v>5</v>
      </c>
      <c r="F6" s="202">
        <v>6</v>
      </c>
    </row>
    <row r="7" spans="1:6" ht="18.75" customHeight="1">
      <c r="A7" s="21">
        <v>3.8057</v>
      </c>
      <c r="B7" s="21"/>
      <c r="C7" s="21">
        <v>3.395</v>
      </c>
      <c r="D7" s="21"/>
      <c r="E7" s="21">
        <v>3.395</v>
      </c>
      <c r="F7" s="21">
        <v>0.4107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workbookViewId="0" topLeftCell="M1">
      <selection activeCell="A3" sqref="A1:Z50"/>
    </sheetView>
  </sheetViews>
  <sheetFormatPr defaultColWidth="8.8515625" defaultRowHeight="14.25" customHeight="1"/>
  <cols>
    <col min="1" max="3" width="14.8515625" style="140" customWidth="1"/>
    <col min="4" max="5" width="15.140625" style="140" bestFit="1" customWidth="1"/>
    <col min="6" max="7" width="14.28125" style="140" customWidth="1"/>
    <col min="8" max="9" width="12.140625" style="81" customWidth="1"/>
    <col min="10" max="10" width="14.57421875" style="81" customWidth="1"/>
    <col min="11" max="26" width="12.140625" style="81" customWidth="1"/>
    <col min="27" max="27" width="9.140625" style="62" customWidth="1"/>
    <col min="28" max="16384" width="9.140625" style="62" bestFit="1" customWidth="1"/>
  </cols>
  <sheetData>
    <row r="1" ht="12" customHeight="1">
      <c r="Z1" s="192" t="s">
        <v>218</v>
      </c>
    </row>
    <row r="2" spans="1:26" ht="39" customHeight="1">
      <c r="A2" s="144" t="s">
        <v>219</v>
      </c>
      <c r="B2" s="144"/>
      <c r="C2" s="144"/>
      <c r="D2" s="144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26" ht="18" customHeight="1">
      <c r="A3" s="4" t="str">
        <f>"单位名称："&amp;"富源县信访局"</f>
        <v>单位名称：富源县信访局</v>
      </c>
      <c r="B3" s="175"/>
      <c r="C3" s="175"/>
      <c r="D3" s="175"/>
      <c r="E3" s="175"/>
      <c r="F3" s="175"/>
      <c r="G3" s="175"/>
      <c r="H3" s="185"/>
      <c r="I3" s="185"/>
      <c r="J3" s="17"/>
      <c r="K3" s="185"/>
      <c r="L3" s="185"/>
      <c r="M3" s="185"/>
      <c r="N3" s="17"/>
      <c r="O3" s="17"/>
      <c r="P3" s="185"/>
      <c r="Q3" s="17"/>
      <c r="R3" s="17"/>
      <c r="S3" s="17"/>
      <c r="T3" s="185"/>
      <c r="U3" s="43"/>
      <c r="V3" s="43"/>
      <c r="W3" s="43"/>
      <c r="X3" s="191"/>
      <c r="Y3" s="43"/>
      <c r="Z3" s="334" t="s">
        <v>2</v>
      </c>
    </row>
    <row r="4" spans="1:26" ht="13.5">
      <c r="A4" s="176" t="s">
        <v>220</v>
      </c>
      <c r="B4" s="176" t="s">
        <v>221</v>
      </c>
      <c r="C4" s="176" t="s">
        <v>222</v>
      </c>
      <c r="D4" s="176" t="s">
        <v>223</v>
      </c>
      <c r="E4" s="176" t="s">
        <v>224</v>
      </c>
      <c r="F4" s="176" t="s">
        <v>225</v>
      </c>
      <c r="G4" s="176" t="s">
        <v>226</v>
      </c>
      <c r="H4" s="146" t="s">
        <v>227</v>
      </c>
      <c r="I4" s="146"/>
      <c r="J4" s="19"/>
      <c r="K4" s="146"/>
      <c r="L4" s="146"/>
      <c r="M4" s="146"/>
      <c r="N4" s="19"/>
      <c r="O4" s="19"/>
      <c r="P4" s="146"/>
      <c r="Q4" s="19"/>
      <c r="R4" s="19"/>
      <c r="S4" s="19"/>
      <c r="T4" s="190" t="s">
        <v>34</v>
      </c>
      <c r="U4" s="146" t="s">
        <v>35</v>
      </c>
      <c r="V4" s="146"/>
      <c r="W4" s="146"/>
      <c r="X4" s="146"/>
      <c r="Y4" s="146"/>
      <c r="Z4" s="146"/>
    </row>
    <row r="5" spans="1:26" ht="13.5">
      <c r="A5" s="177"/>
      <c r="B5" s="178"/>
      <c r="C5" s="177"/>
      <c r="D5" s="177"/>
      <c r="E5" s="177"/>
      <c r="F5" s="177"/>
      <c r="G5" s="177"/>
      <c r="H5" s="146" t="s">
        <v>228</v>
      </c>
      <c r="I5" s="146" t="s">
        <v>31</v>
      </c>
      <c r="J5" s="19"/>
      <c r="K5" s="146"/>
      <c r="L5" s="146"/>
      <c r="M5" s="146"/>
      <c r="N5" s="19"/>
      <c r="O5" s="19"/>
      <c r="P5" s="146"/>
      <c r="Q5" s="19" t="s">
        <v>229</v>
      </c>
      <c r="R5" s="19"/>
      <c r="S5" s="19"/>
      <c r="T5" s="176" t="s">
        <v>34</v>
      </c>
      <c r="U5" s="146" t="s">
        <v>35</v>
      </c>
      <c r="V5" s="190"/>
      <c r="W5" s="146" t="s">
        <v>35</v>
      </c>
      <c r="X5" s="190" t="s">
        <v>38</v>
      </c>
      <c r="Y5" s="190" t="s">
        <v>39</v>
      </c>
      <c r="Z5" s="188" t="s">
        <v>40</v>
      </c>
    </row>
    <row r="6" spans="1:26" ht="13.5">
      <c r="A6" s="179"/>
      <c r="B6" s="179"/>
      <c r="C6" s="179"/>
      <c r="D6" s="179"/>
      <c r="E6" s="179"/>
      <c r="F6" s="179"/>
      <c r="G6" s="179"/>
      <c r="H6" s="179"/>
      <c r="I6" s="187" t="s">
        <v>230</v>
      </c>
      <c r="J6" s="188"/>
      <c r="K6" s="176" t="s">
        <v>231</v>
      </c>
      <c r="L6" s="176" t="s">
        <v>232</v>
      </c>
      <c r="M6" s="176" t="s">
        <v>233</v>
      </c>
      <c r="N6" s="176" t="s">
        <v>234</v>
      </c>
      <c r="O6" s="176" t="s">
        <v>32</v>
      </c>
      <c r="P6" s="176" t="s">
        <v>33</v>
      </c>
      <c r="Q6" s="176" t="s">
        <v>31</v>
      </c>
      <c r="R6" s="176" t="s">
        <v>32</v>
      </c>
      <c r="S6" s="176" t="s">
        <v>33</v>
      </c>
      <c r="T6" s="179"/>
      <c r="U6" s="176" t="s">
        <v>30</v>
      </c>
      <c r="V6" s="176" t="s">
        <v>36</v>
      </c>
      <c r="W6" s="176" t="s">
        <v>235</v>
      </c>
      <c r="X6" s="176" t="s">
        <v>38</v>
      </c>
      <c r="Y6" s="176" t="s">
        <v>39</v>
      </c>
      <c r="Z6" s="176" t="s">
        <v>40</v>
      </c>
    </row>
    <row r="7" spans="1:26" ht="13.5" customHeight="1">
      <c r="A7" s="180"/>
      <c r="B7" s="180"/>
      <c r="C7" s="180"/>
      <c r="D7" s="180"/>
      <c r="E7" s="180"/>
      <c r="F7" s="180"/>
      <c r="G7" s="180"/>
      <c r="H7" s="180"/>
      <c r="I7" s="58" t="s">
        <v>30</v>
      </c>
      <c r="J7" s="58" t="s">
        <v>236</v>
      </c>
      <c r="K7" s="189" t="s">
        <v>237</v>
      </c>
      <c r="L7" s="189" t="s">
        <v>232</v>
      </c>
      <c r="M7" s="189" t="s">
        <v>233</v>
      </c>
      <c r="N7" s="189" t="s">
        <v>234</v>
      </c>
      <c r="O7" s="189" t="s">
        <v>234</v>
      </c>
      <c r="P7" s="189" t="s">
        <v>234</v>
      </c>
      <c r="Q7" s="189" t="s">
        <v>232</v>
      </c>
      <c r="R7" s="189" t="s">
        <v>233</v>
      </c>
      <c r="S7" s="189" t="s">
        <v>234</v>
      </c>
      <c r="T7" s="189" t="s">
        <v>34</v>
      </c>
      <c r="U7" s="189" t="s">
        <v>30</v>
      </c>
      <c r="V7" s="189" t="s">
        <v>36</v>
      </c>
      <c r="W7" s="189" t="s">
        <v>235</v>
      </c>
      <c r="X7" s="189" t="s">
        <v>38</v>
      </c>
      <c r="Y7" s="189" t="s">
        <v>39</v>
      </c>
      <c r="Z7" s="189" t="s">
        <v>40</v>
      </c>
    </row>
    <row r="8" spans="1:26" ht="13.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0">
        <v>21</v>
      </c>
      <c r="V8" s="20">
        <v>22</v>
      </c>
      <c r="W8" s="20">
        <v>23</v>
      </c>
      <c r="X8" s="20">
        <v>24</v>
      </c>
      <c r="Y8" s="193">
        <v>25</v>
      </c>
      <c r="Z8" s="194">
        <v>26</v>
      </c>
    </row>
    <row r="9" spans="1:26" ht="13.5" customHeight="1">
      <c r="A9" s="9" t="s">
        <v>42</v>
      </c>
      <c r="B9" s="181"/>
      <c r="C9" s="181"/>
      <c r="D9" s="181"/>
      <c r="E9" s="181"/>
      <c r="F9" s="181"/>
      <c r="G9" s="181"/>
      <c r="H9" s="21">
        <v>280.165293</v>
      </c>
      <c r="I9" s="21">
        <v>280.165293</v>
      </c>
      <c r="J9" s="21"/>
      <c r="K9" s="21"/>
      <c r="L9" s="21"/>
      <c r="M9" s="21"/>
      <c r="N9" s="21">
        <v>280.165293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8" customHeight="1">
      <c r="A10" s="117" t="s">
        <v>42</v>
      </c>
      <c r="B10" s="9"/>
      <c r="C10" s="9"/>
      <c r="D10" s="9"/>
      <c r="E10" s="9"/>
      <c r="F10" s="9"/>
      <c r="G10" s="9"/>
      <c r="H10" s="21">
        <v>280.165293</v>
      </c>
      <c r="I10" s="21">
        <v>280.165293</v>
      </c>
      <c r="J10" s="21"/>
      <c r="K10" s="21"/>
      <c r="L10" s="21"/>
      <c r="M10" s="21"/>
      <c r="N10" s="21">
        <v>280.165293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8" customHeight="1">
      <c r="A11" s="182" t="s">
        <v>42</v>
      </c>
      <c r="B11" s="9" t="s">
        <v>238</v>
      </c>
      <c r="C11" s="9" t="s">
        <v>239</v>
      </c>
      <c r="D11" s="9" t="s">
        <v>61</v>
      </c>
      <c r="E11" s="9" t="s">
        <v>62</v>
      </c>
      <c r="F11" s="9" t="s">
        <v>240</v>
      </c>
      <c r="G11" s="9" t="s">
        <v>164</v>
      </c>
      <c r="H11" s="21">
        <v>39.8556</v>
      </c>
      <c r="I11" s="21">
        <v>39.8556</v>
      </c>
      <c r="J11" s="21"/>
      <c r="K11" s="21"/>
      <c r="L11" s="21"/>
      <c r="M11" s="21"/>
      <c r="N11" s="21">
        <v>39.8556</v>
      </c>
      <c r="O11" s="9"/>
      <c r="P11" s="9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4.25" customHeight="1">
      <c r="A12" s="182" t="s">
        <v>42</v>
      </c>
      <c r="B12" s="9" t="s">
        <v>241</v>
      </c>
      <c r="C12" s="9" t="s">
        <v>242</v>
      </c>
      <c r="D12" s="9" t="s">
        <v>61</v>
      </c>
      <c r="E12" s="9" t="s">
        <v>62</v>
      </c>
      <c r="F12" s="9" t="s">
        <v>240</v>
      </c>
      <c r="G12" s="9" t="s">
        <v>164</v>
      </c>
      <c r="H12" s="21">
        <v>20.1408</v>
      </c>
      <c r="I12" s="21">
        <v>20.1408</v>
      </c>
      <c r="J12" s="21"/>
      <c r="K12" s="21"/>
      <c r="L12" s="21"/>
      <c r="M12" s="21"/>
      <c r="N12" s="21">
        <v>20.1408</v>
      </c>
      <c r="O12" s="9"/>
      <c r="P12" s="9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4.25" customHeight="1">
      <c r="A13" s="182" t="s">
        <v>42</v>
      </c>
      <c r="B13" s="9" t="s">
        <v>238</v>
      </c>
      <c r="C13" s="9" t="s">
        <v>239</v>
      </c>
      <c r="D13" s="9" t="s">
        <v>61</v>
      </c>
      <c r="E13" s="9" t="s">
        <v>62</v>
      </c>
      <c r="F13" s="9" t="s">
        <v>240</v>
      </c>
      <c r="G13" s="9" t="s">
        <v>164</v>
      </c>
      <c r="H13" s="21">
        <v>3.98556</v>
      </c>
      <c r="I13" s="21">
        <v>3.98556</v>
      </c>
      <c r="J13" s="21"/>
      <c r="K13" s="21"/>
      <c r="L13" s="21"/>
      <c r="M13" s="21"/>
      <c r="N13" s="21">
        <v>3.98556</v>
      </c>
      <c r="O13" s="9"/>
      <c r="P13" s="9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4.25" customHeight="1">
      <c r="A14" s="182" t="s">
        <v>42</v>
      </c>
      <c r="B14" s="9" t="s">
        <v>241</v>
      </c>
      <c r="C14" s="9" t="s">
        <v>242</v>
      </c>
      <c r="D14" s="9" t="s">
        <v>61</v>
      </c>
      <c r="E14" s="9" t="s">
        <v>62</v>
      </c>
      <c r="F14" s="9" t="s">
        <v>240</v>
      </c>
      <c r="G14" s="9" t="s">
        <v>164</v>
      </c>
      <c r="H14" s="21">
        <v>2.01408</v>
      </c>
      <c r="I14" s="21">
        <v>2.01408</v>
      </c>
      <c r="J14" s="21"/>
      <c r="K14" s="21"/>
      <c r="L14" s="21"/>
      <c r="M14" s="21"/>
      <c r="N14" s="21">
        <v>2.01408</v>
      </c>
      <c r="O14" s="9"/>
      <c r="P14" s="9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4.25" customHeight="1">
      <c r="A15" s="182" t="s">
        <v>42</v>
      </c>
      <c r="B15" s="9" t="s">
        <v>238</v>
      </c>
      <c r="C15" s="9" t="s">
        <v>239</v>
      </c>
      <c r="D15" s="9" t="s">
        <v>61</v>
      </c>
      <c r="E15" s="9" t="s">
        <v>62</v>
      </c>
      <c r="F15" s="9" t="s">
        <v>243</v>
      </c>
      <c r="G15" s="9" t="s">
        <v>167</v>
      </c>
      <c r="H15" s="21">
        <v>52.8384</v>
      </c>
      <c r="I15" s="21">
        <v>52.8384</v>
      </c>
      <c r="J15" s="21"/>
      <c r="K15" s="21"/>
      <c r="L15" s="21"/>
      <c r="M15" s="21"/>
      <c r="N15" s="21">
        <v>52.8384</v>
      </c>
      <c r="O15" s="9"/>
      <c r="P15" s="9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4.25" customHeight="1">
      <c r="A16" s="182" t="s">
        <v>42</v>
      </c>
      <c r="B16" s="9" t="s">
        <v>241</v>
      </c>
      <c r="C16" s="9" t="s">
        <v>242</v>
      </c>
      <c r="D16" s="9" t="s">
        <v>61</v>
      </c>
      <c r="E16" s="9" t="s">
        <v>62</v>
      </c>
      <c r="F16" s="9" t="s">
        <v>243</v>
      </c>
      <c r="G16" s="9" t="s">
        <v>167</v>
      </c>
      <c r="H16" s="21">
        <v>4.536</v>
      </c>
      <c r="I16" s="21">
        <v>4.536</v>
      </c>
      <c r="J16" s="21"/>
      <c r="K16" s="21"/>
      <c r="L16" s="21"/>
      <c r="M16" s="21"/>
      <c r="N16" s="21">
        <v>4.536</v>
      </c>
      <c r="O16" s="9"/>
      <c r="P16" s="9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4.25" customHeight="1">
      <c r="A17" s="182" t="s">
        <v>42</v>
      </c>
      <c r="B17" s="9" t="s">
        <v>238</v>
      </c>
      <c r="C17" s="9" t="s">
        <v>239</v>
      </c>
      <c r="D17" s="9" t="s">
        <v>61</v>
      </c>
      <c r="E17" s="9" t="s">
        <v>62</v>
      </c>
      <c r="F17" s="9" t="s">
        <v>243</v>
      </c>
      <c r="G17" s="9" t="s">
        <v>167</v>
      </c>
      <c r="H17" s="21">
        <v>10.35</v>
      </c>
      <c r="I17" s="21">
        <v>10.35</v>
      </c>
      <c r="J17" s="21"/>
      <c r="K17" s="21"/>
      <c r="L17" s="21"/>
      <c r="M17" s="21"/>
      <c r="N17" s="21">
        <v>10.35</v>
      </c>
      <c r="O17" s="9"/>
      <c r="P17" s="9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4.25" customHeight="1">
      <c r="A18" s="182" t="s">
        <v>42</v>
      </c>
      <c r="B18" s="9" t="s">
        <v>238</v>
      </c>
      <c r="C18" s="9" t="s">
        <v>239</v>
      </c>
      <c r="D18" s="9" t="s">
        <v>61</v>
      </c>
      <c r="E18" s="9" t="s">
        <v>62</v>
      </c>
      <c r="F18" s="9" t="s">
        <v>244</v>
      </c>
      <c r="G18" s="9" t="s">
        <v>169</v>
      </c>
      <c r="H18" s="21">
        <v>3.3213</v>
      </c>
      <c r="I18" s="21">
        <v>3.3213</v>
      </c>
      <c r="J18" s="21"/>
      <c r="K18" s="21"/>
      <c r="L18" s="21"/>
      <c r="M18" s="21"/>
      <c r="N18" s="21">
        <v>3.3213</v>
      </c>
      <c r="O18" s="9"/>
      <c r="P18" s="9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4.25" customHeight="1">
      <c r="A19" s="182" t="s">
        <v>42</v>
      </c>
      <c r="B19" s="9" t="s">
        <v>238</v>
      </c>
      <c r="C19" s="9" t="s">
        <v>239</v>
      </c>
      <c r="D19" s="9" t="s">
        <v>61</v>
      </c>
      <c r="E19" s="9" t="s">
        <v>62</v>
      </c>
      <c r="F19" s="9" t="s">
        <v>244</v>
      </c>
      <c r="G19" s="9" t="s">
        <v>169</v>
      </c>
      <c r="H19" s="21">
        <v>0.6</v>
      </c>
      <c r="I19" s="21">
        <v>0.6</v>
      </c>
      <c r="J19" s="21"/>
      <c r="K19" s="21"/>
      <c r="L19" s="21"/>
      <c r="M19" s="21"/>
      <c r="N19" s="21">
        <v>0.6</v>
      </c>
      <c r="O19" s="9"/>
      <c r="P19" s="9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4.25" customHeight="1">
      <c r="A20" s="182" t="s">
        <v>42</v>
      </c>
      <c r="B20" s="9" t="s">
        <v>245</v>
      </c>
      <c r="C20" s="9" t="s">
        <v>246</v>
      </c>
      <c r="D20" s="9" t="s">
        <v>61</v>
      </c>
      <c r="E20" s="9" t="s">
        <v>62</v>
      </c>
      <c r="F20" s="9" t="s">
        <v>243</v>
      </c>
      <c r="G20" s="9" t="s">
        <v>167</v>
      </c>
      <c r="H20" s="21">
        <v>6.888816</v>
      </c>
      <c r="I20" s="21">
        <v>6.888816</v>
      </c>
      <c r="J20" s="21"/>
      <c r="K20" s="21"/>
      <c r="L20" s="21"/>
      <c r="M20" s="21"/>
      <c r="N20" s="21">
        <v>6.888816</v>
      </c>
      <c r="O20" s="9"/>
      <c r="P20" s="9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4.25" customHeight="1">
      <c r="A21" s="182" t="s">
        <v>42</v>
      </c>
      <c r="B21" s="9" t="s">
        <v>241</v>
      </c>
      <c r="C21" s="9" t="s">
        <v>242</v>
      </c>
      <c r="D21" s="9" t="s">
        <v>61</v>
      </c>
      <c r="E21" s="9" t="s">
        <v>62</v>
      </c>
      <c r="F21" s="9" t="s">
        <v>247</v>
      </c>
      <c r="G21" s="9" t="s">
        <v>173</v>
      </c>
      <c r="H21" s="21">
        <v>0.3</v>
      </c>
      <c r="I21" s="21">
        <v>0.3</v>
      </c>
      <c r="J21" s="21"/>
      <c r="K21" s="21"/>
      <c r="L21" s="21"/>
      <c r="M21" s="21"/>
      <c r="N21" s="21">
        <v>0.3</v>
      </c>
      <c r="O21" s="9"/>
      <c r="P21" s="9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4.25" customHeight="1">
      <c r="A22" s="182" t="s">
        <v>42</v>
      </c>
      <c r="B22" s="9" t="s">
        <v>241</v>
      </c>
      <c r="C22" s="9" t="s">
        <v>242</v>
      </c>
      <c r="D22" s="9" t="s">
        <v>61</v>
      </c>
      <c r="E22" s="9" t="s">
        <v>62</v>
      </c>
      <c r="F22" s="9" t="s">
        <v>247</v>
      </c>
      <c r="G22" s="9" t="s">
        <v>173</v>
      </c>
      <c r="H22" s="21">
        <v>1.6784</v>
      </c>
      <c r="I22" s="21">
        <v>1.6784</v>
      </c>
      <c r="J22" s="21"/>
      <c r="K22" s="21"/>
      <c r="L22" s="21"/>
      <c r="M22" s="21"/>
      <c r="N22" s="21">
        <v>1.6784</v>
      </c>
      <c r="O22" s="9"/>
      <c r="P22" s="9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4.25" customHeight="1">
      <c r="A23" s="182" t="s">
        <v>42</v>
      </c>
      <c r="B23" s="9" t="s">
        <v>241</v>
      </c>
      <c r="C23" s="9" t="s">
        <v>242</v>
      </c>
      <c r="D23" s="9" t="s">
        <v>61</v>
      </c>
      <c r="E23" s="9" t="s">
        <v>62</v>
      </c>
      <c r="F23" s="9" t="s">
        <v>247</v>
      </c>
      <c r="G23" s="9" t="s">
        <v>173</v>
      </c>
      <c r="H23" s="21">
        <v>14.9256</v>
      </c>
      <c r="I23" s="21">
        <v>14.9256</v>
      </c>
      <c r="J23" s="21"/>
      <c r="K23" s="21"/>
      <c r="L23" s="21"/>
      <c r="M23" s="21"/>
      <c r="N23" s="21">
        <v>14.9256</v>
      </c>
      <c r="O23" s="9"/>
      <c r="P23" s="9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4.25" customHeight="1">
      <c r="A24" s="182" t="s">
        <v>42</v>
      </c>
      <c r="B24" s="9" t="s">
        <v>241</v>
      </c>
      <c r="C24" s="9" t="s">
        <v>242</v>
      </c>
      <c r="D24" s="9" t="s">
        <v>61</v>
      </c>
      <c r="E24" s="9" t="s">
        <v>62</v>
      </c>
      <c r="F24" s="9" t="s">
        <v>247</v>
      </c>
      <c r="G24" s="9" t="s">
        <v>173</v>
      </c>
      <c r="H24" s="21">
        <v>9</v>
      </c>
      <c r="I24" s="21">
        <v>9</v>
      </c>
      <c r="J24" s="21"/>
      <c r="K24" s="21"/>
      <c r="L24" s="21"/>
      <c r="M24" s="21"/>
      <c r="N24" s="21">
        <v>9</v>
      </c>
      <c r="O24" s="9"/>
      <c r="P24" s="9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4.25" customHeight="1">
      <c r="A25" s="182" t="s">
        <v>42</v>
      </c>
      <c r="B25" s="9" t="s">
        <v>248</v>
      </c>
      <c r="C25" s="9" t="s">
        <v>249</v>
      </c>
      <c r="D25" s="9" t="s">
        <v>61</v>
      </c>
      <c r="E25" s="9" t="s">
        <v>62</v>
      </c>
      <c r="F25" s="9" t="s">
        <v>247</v>
      </c>
      <c r="G25" s="9" t="s">
        <v>173</v>
      </c>
      <c r="H25" s="21">
        <v>4.32</v>
      </c>
      <c r="I25" s="21">
        <v>4.32</v>
      </c>
      <c r="J25" s="21"/>
      <c r="K25" s="21"/>
      <c r="L25" s="21"/>
      <c r="M25" s="21"/>
      <c r="N25" s="21">
        <v>4.32</v>
      </c>
      <c r="O25" s="9"/>
      <c r="P25" s="9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4.25" customHeight="1">
      <c r="A26" s="182" t="s">
        <v>42</v>
      </c>
      <c r="B26" s="9" t="s">
        <v>250</v>
      </c>
      <c r="C26" s="9" t="s">
        <v>251</v>
      </c>
      <c r="D26" s="9" t="s">
        <v>71</v>
      </c>
      <c r="E26" s="9" t="s">
        <v>72</v>
      </c>
      <c r="F26" s="9" t="s">
        <v>252</v>
      </c>
      <c r="G26" s="9" t="s">
        <v>176</v>
      </c>
      <c r="H26" s="21">
        <v>25.695056</v>
      </c>
      <c r="I26" s="21">
        <v>25.695056</v>
      </c>
      <c r="J26" s="21"/>
      <c r="K26" s="21"/>
      <c r="L26" s="21"/>
      <c r="M26" s="21"/>
      <c r="N26" s="21">
        <v>25.695056</v>
      </c>
      <c r="O26" s="9"/>
      <c r="P26" s="9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4.25" customHeight="1">
      <c r="A27" s="182" t="s">
        <v>42</v>
      </c>
      <c r="B27" s="9" t="s">
        <v>253</v>
      </c>
      <c r="C27" s="9" t="s">
        <v>254</v>
      </c>
      <c r="D27" s="9" t="s">
        <v>73</v>
      </c>
      <c r="E27" s="9" t="s">
        <v>74</v>
      </c>
      <c r="F27" s="9" t="s">
        <v>255</v>
      </c>
      <c r="G27" s="9" t="s">
        <v>179</v>
      </c>
      <c r="H27" s="21">
        <v>8.5</v>
      </c>
      <c r="I27" s="21">
        <v>8.5</v>
      </c>
      <c r="J27" s="21"/>
      <c r="K27" s="21"/>
      <c r="L27" s="21"/>
      <c r="M27" s="21"/>
      <c r="N27" s="21">
        <v>8.5</v>
      </c>
      <c r="O27" s="9"/>
      <c r="P27" s="9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4.25" customHeight="1">
      <c r="A28" s="182" t="s">
        <v>42</v>
      </c>
      <c r="B28" s="9" t="s">
        <v>256</v>
      </c>
      <c r="C28" s="9" t="s">
        <v>257</v>
      </c>
      <c r="D28" s="9" t="s">
        <v>79</v>
      </c>
      <c r="E28" s="9" t="s">
        <v>80</v>
      </c>
      <c r="F28" s="9" t="s">
        <v>258</v>
      </c>
      <c r="G28" s="9" t="s">
        <v>182</v>
      </c>
      <c r="H28" s="21">
        <v>6.1302</v>
      </c>
      <c r="I28" s="21">
        <v>6.1302</v>
      </c>
      <c r="J28" s="21"/>
      <c r="K28" s="21"/>
      <c r="L28" s="21"/>
      <c r="M28" s="21"/>
      <c r="N28" s="21">
        <v>6.1302</v>
      </c>
      <c r="O28" s="9"/>
      <c r="P28" s="9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4.25" customHeight="1">
      <c r="A29" s="182" t="s">
        <v>42</v>
      </c>
      <c r="B29" s="9" t="s">
        <v>256</v>
      </c>
      <c r="C29" s="9" t="s">
        <v>257</v>
      </c>
      <c r="D29" s="9" t="s">
        <v>81</v>
      </c>
      <c r="E29" s="9" t="s">
        <v>82</v>
      </c>
      <c r="F29" s="9" t="s">
        <v>258</v>
      </c>
      <c r="G29" s="9" t="s">
        <v>182</v>
      </c>
      <c r="H29" s="21">
        <v>3.304963</v>
      </c>
      <c r="I29" s="21">
        <v>3.304963</v>
      </c>
      <c r="J29" s="21"/>
      <c r="K29" s="21"/>
      <c r="L29" s="21"/>
      <c r="M29" s="21"/>
      <c r="N29" s="21">
        <v>3.304963</v>
      </c>
      <c r="O29" s="9"/>
      <c r="P29" s="9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4.25" customHeight="1">
      <c r="A30" s="182" t="s">
        <v>42</v>
      </c>
      <c r="B30" s="9" t="s">
        <v>259</v>
      </c>
      <c r="C30" s="9" t="s">
        <v>185</v>
      </c>
      <c r="D30" s="9" t="s">
        <v>83</v>
      </c>
      <c r="E30" s="9" t="s">
        <v>84</v>
      </c>
      <c r="F30" s="9" t="s">
        <v>260</v>
      </c>
      <c r="G30" s="9" t="s">
        <v>185</v>
      </c>
      <c r="H30" s="21">
        <v>5.616918</v>
      </c>
      <c r="I30" s="21">
        <v>5.616918</v>
      </c>
      <c r="J30" s="21"/>
      <c r="K30" s="21"/>
      <c r="L30" s="21"/>
      <c r="M30" s="21"/>
      <c r="N30" s="21">
        <v>5.616918</v>
      </c>
      <c r="O30" s="9"/>
      <c r="P30" s="9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4.25" customHeight="1">
      <c r="A31" s="182" t="s">
        <v>42</v>
      </c>
      <c r="B31" s="9" t="s">
        <v>261</v>
      </c>
      <c r="C31" s="9" t="s">
        <v>262</v>
      </c>
      <c r="D31" s="9" t="s">
        <v>83</v>
      </c>
      <c r="E31" s="9" t="s">
        <v>84</v>
      </c>
      <c r="F31" s="9" t="s">
        <v>260</v>
      </c>
      <c r="G31" s="9" t="s">
        <v>185</v>
      </c>
      <c r="H31" s="21">
        <v>0.69163</v>
      </c>
      <c r="I31" s="21">
        <v>0.69163</v>
      </c>
      <c r="J31" s="21"/>
      <c r="K31" s="21"/>
      <c r="L31" s="21"/>
      <c r="M31" s="21"/>
      <c r="N31" s="21">
        <v>0.69163</v>
      </c>
      <c r="O31" s="9"/>
      <c r="P31" s="9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4.25" customHeight="1">
      <c r="A32" s="182" t="s">
        <v>42</v>
      </c>
      <c r="B32" s="9" t="s">
        <v>263</v>
      </c>
      <c r="C32" s="9" t="s">
        <v>264</v>
      </c>
      <c r="D32" s="9" t="s">
        <v>85</v>
      </c>
      <c r="E32" s="9" t="s">
        <v>86</v>
      </c>
      <c r="F32" s="9" t="s">
        <v>265</v>
      </c>
      <c r="G32" s="9" t="s">
        <v>187</v>
      </c>
      <c r="H32" s="21">
        <v>0.55501</v>
      </c>
      <c r="I32" s="21">
        <v>0.55501</v>
      </c>
      <c r="J32" s="21"/>
      <c r="K32" s="21"/>
      <c r="L32" s="21"/>
      <c r="M32" s="21"/>
      <c r="N32" s="21">
        <v>0.55501</v>
      </c>
      <c r="O32" s="9"/>
      <c r="P32" s="9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4.25" customHeight="1">
      <c r="A33" s="182" t="s">
        <v>42</v>
      </c>
      <c r="B33" s="9" t="s">
        <v>266</v>
      </c>
      <c r="C33" s="9" t="s">
        <v>267</v>
      </c>
      <c r="D33" s="9" t="s">
        <v>85</v>
      </c>
      <c r="E33" s="9" t="s">
        <v>86</v>
      </c>
      <c r="F33" s="9" t="s">
        <v>265</v>
      </c>
      <c r="G33" s="9" t="s">
        <v>187</v>
      </c>
      <c r="H33" s="21">
        <v>0.624102</v>
      </c>
      <c r="I33" s="21">
        <v>0.624102</v>
      </c>
      <c r="J33" s="21"/>
      <c r="K33" s="21"/>
      <c r="L33" s="21"/>
      <c r="M33" s="21"/>
      <c r="N33" s="21">
        <v>0.624102</v>
      </c>
      <c r="O33" s="9"/>
      <c r="P33" s="9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4.25" customHeight="1">
      <c r="A34" s="182" t="s">
        <v>42</v>
      </c>
      <c r="B34" s="9" t="s">
        <v>268</v>
      </c>
      <c r="C34" s="9" t="s">
        <v>92</v>
      </c>
      <c r="D34" s="9" t="s">
        <v>91</v>
      </c>
      <c r="E34" s="9" t="s">
        <v>92</v>
      </c>
      <c r="F34" s="9" t="s">
        <v>269</v>
      </c>
      <c r="G34" s="9" t="s">
        <v>92</v>
      </c>
      <c r="H34" s="21">
        <v>18.554715</v>
      </c>
      <c r="I34" s="21">
        <v>18.554715</v>
      </c>
      <c r="J34" s="21"/>
      <c r="K34" s="21"/>
      <c r="L34" s="21"/>
      <c r="M34" s="21"/>
      <c r="N34" s="21">
        <v>18.554715</v>
      </c>
      <c r="O34" s="9"/>
      <c r="P34" s="9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4.25" customHeight="1">
      <c r="A35" s="182" t="s">
        <v>42</v>
      </c>
      <c r="B35" s="9" t="s">
        <v>270</v>
      </c>
      <c r="C35" s="9" t="s">
        <v>271</v>
      </c>
      <c r="D35" s="9" t="s">
        <v>61</v>
      </c>
      <c r="E35" s="9" t="s">
        <v>62</v>
      </c>
      <c r="F35" s="9" t="s">
        <v>272</v>
      </c>
      <c r="G35" s="9" t="s">
        <v>192</v>
      </c>
      <c r="H35" s="21">
        <v>1</v>
      </c>
      <c r="I35" s="21">
        <v>1</v>
      </c>
      <c r="J35" s="21"/>
      <c r="K35" s="21"/>
      <c r="L35" s="21"/>
      <c r="M35" s="21"/>
      <c r="N35" s="21">
        <v>1</v>
      </c>
      <c r="O35" s="9"/>
      <c r="P35" s="9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4.25" customHeight="1">
      <c r="A36" s="182" t="s">
        <v>42</v>
      </c>
      <c r="B36" s="9" t="s">
        <v>270</v>
      </c>
      <c r="C36" s="9" t="s">
        <v>271</v>
      </c>
      <c r="D36" s="9" t="s">
        <v>61</v>
      </c>
      <c r="E36" s="9" t="s">
        <v>62</v>
      </c>
      <c r="F36" s="9" t="s">
        <v>273</v>
      </c>
      <c r="G36" s="9" t="s">
        <v>197</v>
      </c>
      <c r="H36" s="21">
        <v>2</v>
      </c>
      <c r="I36" s="21">
        <v>2</v>
      </c>
      <c r="J36" s="21"/>
      <c r="K36" s="21"/>
      <c r="L36" s="21"/>
      <c r="M36" s="21"/>
      <c r="N36" s="21">
        <v>2</v>
      </c>
      <c r="O36" s="9"/>
      <c r="P36" s="9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4.25" customHeight="1">
      <c r="A37" s="182" t="s">
        <v>42</v>
      </c>
      <c r="B37" s="9" t="s">
        <v>270</v>
      </c>
      <c r="C37" s="9" t="s">
        <v>271</v>
      </c>
      <c r="D37" s="9" t="s">
        <v>61</v>
      </c>
      <c r="E37" s="9" t="s">
        <v>62</v>
      </c>
      <c r="F37" s="9" t="s">
        <v>274</v>
      </c>
      <c r="G37" s="9" t="s">
        <v>177</v>
      </c>
      <c r="H37" s="21">
        <v>3</v>
      </c>
      <c r="I37" s="21">
        <v>3</v>
      </c>
      <c r="J37" s="21"/>
      <c r="K37" s="21"/>
      <c r="L37" s="21"/>
      <c r="M37" s="21"/>
      <c r="N37" s="21">
        <v>3</v>
      </c>
      <c r="O37" s="9"/>
      <c r="P37" s="9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4.25" customHeight="1">
      <c r="A38" s="182" t="s">
        <v>42</v>
      </c>
      <c r="B38" s="9" t="s">
        <v>270</v>
      </c>
      <c r="C38" s="9" t="s">
        <v>271</v>
      </c>
      <c r="D38" s="9" t="s">
        <v>61</v>
      </c>
      <c r="E38" s="9" t="s">
        <v>62</v>
      </c>
      <c r="F38" s="9" t="s">
        <v>275</v>
      </c>
      <c r="G38" s="9" t="s">
        <v>195</v>
      </c>
      <c r="H38" s="21">
        <v>0.1893</v>
      </c>
      <c r="I38" s="21">
        <v>0.1893</v>
      </c>
      <c r="J38" s="21"/>
      <c r="K38" s="21"/>
      <c r="L38" s="21"/>
      <c r="M38" s="21"/>
      <c r="N38" s="21">
        <v>0.1893</v>
      </c>
      <c r="O38" s="9"/>
      <c r="P38" s="9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4.25" customHeight="1">
      <c r="A39" s="182" t="s">
        <v>42</v>
      </c>
      <c r="B39" s="9" t="s">
        <v>276</v>
      </c>
      <c r="C39" s="9" t="s">
        <v>277</v>
      </c>
      <c r="D39" s="9" t="s">
        <v>61</v>
      </c>
      <c r="E39" s="9" t="s">
        <v>62</v>
      </c>
      <c r="F39" s="9" t="s">
        <v>278</v>
      </c>
      <c r="G39" s="9" t="s">
        <v>184</v>
      </c>
      <c r="H39" s="21">
        <v>0.4107</v>
      </c>
      <c r="I39" s="21">
        <v>0.4107</v>
      </c>
      <c r="J39" s="21"/>
      <c r="K39" s="21"/>
      <c r="L39" s="21"/>
      <c r="M39" s="21"/>
      <c r="N39" s="21">
        <v>0.4107</v>
      </c>
      <c r="O39" s="9"/>
      <c r="P39" s="9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4.25" customHeight="1">
      <c r="A40" s="182" t="s">
        <v>42</v>
      </c>
      <c r="B40" s="9" t="s">
        <v>270</v>
      </c>
      <c r="C40" s="9" t="s">
        <v>271</v>
      </c>
      <c r="D40" s="9" t="s">
        <v>61</v>
      </c>
      <c r="E40" s="9" t="s">
        <v>62</v>
      </c>
      <c r="F40" s="9" t="s">
        <v>279</v>
      </c>
      <c r="G40" s="9" t="s">
        <v>200</v>
      </c>
      <c r="H40" s="21">
        <v>0.15</v>
      </c>
      <c r="I40" s="21">
        <v>0.15</v>
      </c>
      <c r="J40" s="21"/>
      <c r="K40" s="21"/>
      <c r="L40" s="21"/>
      <c r="M40" s="21"/>
      <c r="N40" s="21">
        <v>0.15</v>
      </c>
      <c r="O40" s="9"/>
      <c r="P40" s="9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4.25" customHeight="1">
      <c r="A41" s="182" t="s">
        <v>42</v>
      </c>
      <c r="B41" s="9" t="s">
        <v>270</v>
      </c>
      <c r="C41" s="9" t="s">
        <v>271</v>
      </c>
      <c r="D41" s="9" t="s">
        <v>69</v>
      </c>
      <c r="E41" s="9" t="s">
        <v>70</v>
      </c>
      <c r="F41" s="9" t="s">
        <v>272</v>
      </c>
      <c r="G41" s="9" t="s">
        <v>192</v>
      </c>
      <c r="H41" s="21">
        <v>0.18</v>
      </c>
      <c r="I41" s="21">
        <v>0.18</v>
      </c>
      <c r="J41" s="21"/>
      <c r="K41" s="21"/>
      <c r="L41" s="21"/>
      <c r="M41" s="21"/>
      <c r="N41" s="21">
        <v>0.18</v>
      </c>
      <c r="O41" s="9"/>
      <c r="P41" s="9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4.25" customHeight="1">
      <c r="A42" s="182" t="s">
        <v>42</v>
      </c>
      <c r="B42" s="9" t="s">
        <v>280</v>
      </c>
      <c r="C42" s="9" t="s">
        <v>202</v>
      </c>
      <c r="D42" s="9" t="s">
        <v>61</v>
      </c>
      <c r="E42" s="9" t="s">
        <v>62</v>
      </c>
      <c r="F42" s="9" t="s">
        <v>281</v>
      </c>
      <c r="G42" s="9" t="s">
        <v>202</v>
      </c>
      <c r="H42" s="21">
        <v>3.240168</v>
      </c>
      <c r="I42" s="21">
        <v>3.240168</v>
      </c>
      <c r="J42" s="21"/>
      <c r="K42" s="21"/>
      <c r="L42" s="21"/>
      <c r="M42" s="21"/>
      <c r="N42" s="21">
        <v>3.240168</v>
      </c>
      <c r="O42" s="9"/>
      <c r="P42" s="9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4.25" customHeight="1">
      <c r="A43" s="182" t="s">
        <v>42</v>
      </c>
      <c r="B43" s="9" t="s">
        <v>270</v>
      </c>
      <c r="C43" s="9" t="s">
        <v>271</v>
      </c>
      <c r="D43" s="9" t="s">
        <v>69</v>
      </c>
      <c r="E43" s="9" t="s">
        <v>70</v>
      </c>
      <c r="F43" s="9" t="s">
        <v>282</v>
      </c>
      <c r="G43" s="9" t="s">
        <v>204</v>
      </c>
      <c r="H43" s="21">
        <v>0.379415</v>
      </c>
      <c r="I43" s="21">
        <v>0.379415</v>
      </c>
      <c r="J43" s="21"/>
      <c r="K43" s="21"/>
      <c r="L43" s="21"/>
      <c r="M43" s="21"/>
      <c r="N43" s="21">
        <v>0.379415</v>
      </c>
      <c r="O43" s="9"/>
      <c r="P43" s="9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4.25" customHeight="1">
      <c r="A44" s="182" t="s">
        <v>42</v>
      </c>
      <c r="B44" s="9" t="s">
        <v>270</v>
      </c>
      <c r="C44" s="9" t="s">
        <v>271</v>
      </c>
      <c r="D44" s="9" t="s">
        <v>61</v>
      </c>
      <c r="E44" s="9" t="s">
        <v>62</v>
      </c>
      <c r="F44" s="9" t="s">
        <v>282</v>
      </c>
      <c r="G44" s="9" t="s">
        <v>204</v>
      </c>
      <c r="H44" s="21">
        <v>3.79116</v>
      </c>
      <c r="I44" s="21">
        <v>3.79116</v>
      </c>
      <c r="J44" s="21"/>
      <c r="K44" s="21"/>
      <c r="L44" s="21"/>
      <c r="M44" s="21"/>
      <c r="N44" s="21">
        <v>3.79116</v>
      </c>
      <c r="O44" s="9"/>
      <c r="P44" s="9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4.25" customHeight="1">
      <c r="A45" s="182" t="s">
        <v>42</v>
      </c>
      <c r="B45" s="9" t="s">
        <v>283</v>
      </c>
      <c r="C45" s="9" t="s">
        <v>284</v>
      </c>
      <c r="D45" s="9" t="s">
        <v>61</v>
      </c>
      <c r="E45" s="9" t="s">
        <v>62</v>
      </c>
      <c r="F45" s="9" t="s">
        <v>285</v>
      </c>
      <c r="G45" s="9" t="s">
        <v>186</v>
      </c>
      <c r="H45" s="21">
        <v>3.395</v>
      </c>
      <c r="I45" s="21">
        <v>3.395</v>
      </c>
      <c r="J45" s="21"/>
      <c r="K45" s="21"/>
      <c r="L45" s="21"/>
      <c r="M45" s="21"/>
      <c r="N45" s="21">
        <v>3.395</v>
      </c>
      <c r="O45" s="9"/>
      <c r="P45" s="9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4.25" customHeight="1">
      <c r="A46" s="182" t="s">
        <v>42</v>
      </c>
      <c r="B46" s="9" t="s">
        <v>286</v>
      </c>
      <c r="C46" s="9" t="s">
        <v>287</v>
      </c>
      <c r="D46" s="9" t="s">
        <v>61</v>
      </c>
      <c r="E46" s="9" t="s">
        <v>62</v>
      </c>
      <c r="F46" s="9" t="s">
        <v>288</v>
      </c>
      <c r="G46" s="9" t="s">
        <v>207</v>
      </c>
      <c r="H46" s="21">
        <v>8.1</v>
      </c>
      <c r="I46" s="21">
        <v>8.1</v>
      </c>
      <c r="J46" s="21"/>
      <c r="K46" s="21"/>
      <c r="L46" s="21"/>
      <c r="M46" s="21"/>
      <c r="N46" s="21">
        <v>8.1</v>
      </c>
      <c r="O46" s="9"/>
      <c r="P46" s="9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4.25" customHeight="1">
      <c r="A47" s="182" t="s">
        <v>42</v>
      </c>
      <c r="B47" s="9" t="s">
        <v>289</v>
      </c>
      <c r="C47" s="9" t="s">
        <v>194</v>
      </c>
      <c r="D47" s="9" t="s">
        <v>93</v>
      </c>
      <c r="E47" s="9" t="s">
        <v>94</v>
      </c>
      <c r="F47" s="9" t="s">
        <v>290</v>
      </c>
      <c r="G47" s="9" t="s">
        <v>209</v>
      </c>
      <c r="H47" s="21">
        <v>2.7024</v>
      </c>
      <c r="I47" s="21">
        <v>2.7024</v>
      </c>
      <c r="J47" s="21"/>
      <c r="K47" s="21"/>
      <c r="L47" s="21"/>
      <c r="M47" s="21"/>
      <c r="N47" s="21">
        <v>2.7024</v>
      </c>
      <c r="O47" s="9"/>
      <c r="P47" s="9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4.25" customHeight="1">
      <c r="A48" s="182" t="s">
        <v>42</v>
      </c>
      <c r="B48" s="9" t="s">
        <v>289</v>
      </c>
      <c r="C48" s="9" t="s">
        <v>194</v>
      </c>
      <c r="D48" s="9" t="s">
        <v>69</v>
      </c>
      <c r="E48" s="9" t="s">
        <v>70</v>
      </c>
      <c r="F48" s="9" t="s">
        <v>291</v>
      </c>
      <c r="G48" s="9" t="s">
        <v>210</v>
      </c>
      <c r="H48" s="21">
        <v>4.32</v>
      </c>
      <c r="I48" s="21">
        <v>4.32</v>
      </c>
      <c r="J48" s="21"/>
      <c r="K48" s="21"/>
      <c r="L48" s="21"/>
      <c r="M48" s="21"/>
      <c r="N48" s="21">
        <v>4.32</v>
      </c>
      <c r="O48" s="9"/>
      <c r="P48" s="9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4.25" customHeight="1">
      <c r="A49" s="182" t="s">
        <v>42</v>
      </c>
      <c r="B49" s="9" t="s">
        <v>289</v>
      </c>
      <c r="C49" s="9" t="s">
        <v>194</v>
      </c>
      <c r="D49" s="9" t="s">
        <v>69</v>
      </c>
      <c r="E49" s="9" t="s">
        <v>70</v>
      </c>
      <c r="F49" s="9" t="s">
        <v>291</v>
      </c>
      <c r="G49" s="9" t="s">
        <v>210</v>
      </c>
      <c r="H49" s="21">
        <v>2.88</v>
      </c>
      <c r="I49" s="21">
        <v>2.88</v>
      </c>
      <c r="J49" s="21"/>
      <c r="K49" s="21"/>
      <c r="L49" s="21"/>
      <c r="M49" s="21"/>
      <c r="N49" s="21">
        <v>2.88</v>
      </c>
      <c r="O49" s="9"/>
      <c r="P49" s="9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4.25" customHeight="1">
      <c r="A50" s="183" t="s">
        <v>95</v>
      </c>
      <c r="B50" s="184"/>
      <c r="C50" s="184"/>
      <c r="D50" s="184"/>
      <c r="E50" s="184"/>
      <c r="F50" s="184"/>
      <c r="G50" s="186"/>
      <c r="H50" s="21">
        <v>280.165293</v>
      </c>
      <c r="I50" s="21">
        <v>280.165293</v>
      </c>
      <c r="J50" s="21"/>
      <c r="K50" s="21"/>
      <c r="L50" s="21"/>
      <c r="M50" s="21"/>
      <c r="N50" s="21">
        <v>280.165293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</sheetData>
  <sheetProtection/>
  <mergeCells count="32">
    <mergeCell ref="A2:Z2"/>
    <mergeCell ref="A3:G3"/>
    <mergeCell ref="H4:Z4"/>
    <mergeCell ref="I5:P5"/>
    <mergeCell ref="Q5:S5"/>
    <mergeCell ref="U5:Z5"/>
    <mergeCell ref="I6:J6"/>
    <mergeCell ref="A50:G5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workbookViewId="0" topLeftCell="A1">
      <selection activeCell="A8" sqref="A1:W11"/>
    </sheetView>
  </sheetViews>
  <sheetFormatPr defaultColWidth="8.8515625" defaultRowHeight="14.25" customHeight="1"/>
  <cols>
    <col min="1" max="1" width="10.28125" style="62" customWidth="1"/>
    <col min="2" max="2" width="13.8515625" style="62" customWidth="1"/>
    <col min="3" max="3" width="18.7109375" style="62" customWidth="1"/>
    <col min="4" max="4" width="15.8515625" style="62" customWidth="1"/>
    <col min="5" max="5" width="11.140625" style="62" customWidth="1"/>
    <col min="6" max="6" width="10.00390625" style="62" customWidth="1"/>
    <col min="7" max="7" width="9.8515625" style="62" customWidth="1"/>
    <col min="8" max="8" width="10.140625" style="62" customWidth="1"/>
    <col min="9" max="10" width="6.00390625" style="62" bestFit="1" customWidth="1"/>
    <col min="11" max="11" width="9.28125" style="62" customWidth="1"/>
    <col min="12" max="12" width="10.00390625" style="62" customWidth="1"/>
    <col min="13" max="13" width="10.57421875" style="62" customWidth="1"/>
    <col min="14" max="14" width="10.28125" style="62" customWidth="1"/>
    <col min="15" max="15" width="10.421875" style="62" customWidth="1"/>
    <col min="16" max="17" width="11.140625" style="62" customWidth="1"/>
    <col min="18" max="18" width="9.140625" style="62" customWidth="1"/>
    <col min="19" max="19" width="10.28125" style="62" customWidth="1"/>
    <col min="20" max="22" width="11.7109375" style="62" customWidth="1"/>
    <col min="23" max="23" width="10.28125" style="62" customWidth="1"/>
    <col min="24" max="24" width="9.140625" style="62" customWidth="1"/>
    <col min="25" max="16384" width="9.140625" style="62" bestFit="1" customWidth="1"/>
  </cols>
  <sheetData>
    <row r="1" spans="5:23" ht="13.5" customHeight="1">
      <c r="E1" s="169"/>
      <c r="F1" s="169"/>
      <c r="G1" s="169"/>
      <c r="H1" s="169"/>
      <c r="I1" s="63"/>
      <c r="J1" s="63"/>
      <c r="K1" s="63"/>
      <c r="L1" s="63"/>
      <c r="M1" s="63"/>
      <c r="N1" s="63"/>
      <c r="O1" s="63"/>
      <c r="P1" s="63"/>
      <c r="Q1" s="63"/>
      <c r="W1" s="64" t="s">
        <v>292</v>
      </c>
    </row>
    <row r="2" spans="1:23" ht="27.75" customHeight="1">
      <c r="A2" s="66" t="s">
        <v>293</v>
      </c>
      <c r="B2" s="66"/>
      <c r="C2" s="66"/>
      <c r="D2" s="66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ht="13.5" customHeight="1">
      <c r="A3" s="4" t="str">
        <f>"单位名称："&amp;"富源县信访局"</f>
        <v>单位名称：富源县信访局</v>
      </c>
      <c r="B3" s="5"/>
      <c r="C3" s="5"/>
      <c r="D3" s="5"/>
      <c r="E3" s="5"/>
      <c r="F3" s="5"/>
      <c r="G3" s="5"/>
      <c r="H3" s="5"/>
      <c r="I3" s="17"/>
      <c r="J3" s="17"/>
      <c r="K3" s="17"/>
      <c r="L3" s="17"/>
      <c r="M3" s="17"/>
      <c r="N3" s="17"/>
      <c r="O3" s="17"/>
      <c r="P3" s="17"/>
      <c r="Q3" s="17"/>
      <c r="R3" s="43"/>
      <c r="S3" s="43"/>
      <c r="T3" s="43"/>
      <c r="U3" s="174"/>
      <c r="V3" s="43"/>
      <c r="W3" s="332" t="s">
        <v>2</v>
      </c>
    </row>
    <row r="4" spans="1:23" ht="15.75" customHeight="1">
      <c r="A4" s="6" t="s">
        <v>294</v>
      </c>
      <c r="B4" s="7" t="s">
        <v>221</v>
      </c>
      <c r="C4" s="6" t="s">
        <v>222</v>
      </c>
      <c r="D4" s="6" t="s">
        <v>220</v>
      </c>
      <c r="E4" s="7" t="s">
        <v>223</v>
      </c>
      <c r="F4" s="7" t="s">
        <v>224</v>
      </c>
      <c r="G4" s="7" t="s">
        <v>295</v>
      </c>
      <c r="H4" s="7" t="s">
        <v>296</v>
      </c>
      <c r="I4" s="19" t="s">
        <v>28</v>
      </c>
      <c r="J4" s="19" t="s">
        <v>297</v>
      </c>
      <c r="K4" s="19"/>
      <c r="L4" s="19"/>
      <c r="M4" s="19"/>
      <c r="N4" s="19" t="s">
        <v>229</v>
      </c>
      <c r="O4" s="19"/>
      <c r="P4" s="19"/>
      <c r="Q4" s="7" t="s">
        <v>34</v>
      </c>
      <c r="R4" s="19" t="s">
        <v>35</v>
      </c>
      <c r="S4" s="19"/>
      <c r="T4" s="19"/>
      <c r="U4" s="19"/>
      <c r="V4" s="19"/>
      <c r="W4" s="19"/>
    </row>
    <row r="5" spans="1:23" ht="17.25" customHeight="1">
      <c r="A5" s="6"/>
      <c r="B5" s="19"/>
      <c r="C5" s="6"/>
      <c r="D5" s="6"/>
      <c r="E5" s="170"/>
      <c r="F5" s="170"/>
      <c r="G5" s="170"/>
      <c r="H5" s="170"/>
      <c r="I5" s="19"/>
      <c r="J5" s="172" t="s">
        <v>31</v>
      </c>
      <c r="K5" s="19"/>
      <c r="L5" s="7" t="s">
        <v>32</v>
      </c>
      <c r="M5" s="7" t="s">
        <v>33</v>
      </c>
      <c r="N5" s="7" t="s">
        <v>31</v>
      </c>
      <c r="O5" s="7" t="s">
        <v>32</v>
      </c>
      <c r="P5" s="7" t="s">
        <v>33</v>
      </c>
      <c r="Q5" s="170"/>
      <c r="R5" s="7" t="s">
        <v>30</v>
      </c>
      <c r="S5" s="7" t="s">
        <v>36</v>
      </c>
      <c r="T5" s="7" t="s">
        <v>235</v>
      </c>
      <c r="U5" s="7" t="s">
        <v>38</v>
      </c>
      <c r="V5" s="7" t="s">
        <v>39</v>
      </c>
      <c r="W5" s="7" t="s">
        <v>40</v>
      </c>
    </row>
    <row r="6" spans="1:23" ht="13.5">
      <c r="A6" s="19"/>
      <c r="B6" s="19"/>
      <c r="C6" s="19"/>
      <c r="D6" s="19"/>
      <c r="E6" s="19"/>
      <c r="F6" s="19"/>
      <c r="G6" s="19"/>
      <c r="H6" s="19"/>
      <c r="I6" s="19"/>
      <c r="J6" s="173" t="s">
        <v>30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5" customHeight="1">
      <c r="A7" s="6"/>
      <c r="B7" s="19"/>
      <c r="C7" s="6"/>
      <c r="D7" s="6"/>
      <c r="E7" s="7"/>
      <c r="F7" s="7"/>
      <c r="G7" s="7"/>
      <c r="H7" s="7"/>
      <c r="I7" s="19"/>
      <c r="J7" s="44" t="s">
        <v>30</v>
      </c>
      <c r="K7" s="44" t="s">
        <v>298</v>
      </c>
      <c r="L7" s="7"/>
      <c r="M7" s="7"/>
      <c r="N7" s="7"/>
      <c r="O7" s="7"/>
      <c r="P7" s="7"/>
      <c r="Q7" s="7"/>
      <c r="R7" s="7"/>
      <c r="S7" s="7"/>
      <c r="T7" s="7"/>
      <c r="U7" s="19"/>
      <c r="V7" s="7"/>
      <c r="W7" s="7"/>
    </row>
    <row r="8" spans="1:23" ht="31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8">
        <v>21</v>
      </c>
      <c r="V8" s="8">
        <v>22</v>
      </c>
      <c r="W8" s="8">
        <v>23</v>
      </c>
    </row>
    <row r="9" spans="1:23" ht="31.5" customHeight="1">
      <c r="A9" s="10"/>
      <c r="B9" s="10"/>
      <c r="C9" s="9" t="s">
        <v>299</v>
      </c>
      <c r="D9" s="10"/>
      <c r="E9" s="10"/>
      <c r="F9" s="10"/>
      <c r="G9" s="10"/>
      <c r="H9" s="10"/>
      <c r="I9" s="21">
        <v>9</v>
      </c>
      <c r="J9" s="21">
        <v>9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ht="31.5" customHeight="1">
      <c r="A10" s="9" t="s">
        <v>300</v>
      </c>
      <c r="B10" s="9" t="s">
        <v>301</v>
      </c>
      <c r="C10" s="9" t="s">
        <v>299</v>
      </c>
      <c r="D10" s="9" t="s">
        <v>42</v>
      </c>
      <c r="E10" s="9" t="s">
        <v>63</v>
      </c>
      <c r="F10" s="9" t="s">
        <v>64</v>
      </c>
      <c r="G10" s="9" t="s">
        <v>291</v>
      </c>
      <c r="H10" s="9" t="s">
        <v>210</v>
      </c>
      <c r="I10" s="21">
        <v>9</v>
      </c>
      <c r="J10" s="21">
        <v>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31.5" customHeight="1">
      <c r="A11" s="167" t="s">
        <v>95</v>
      </c>
      <c r="B11" s="168"/>
      <c r="C11" s="168"/>
      <c r="D11" s="168"/>
      <c r="E11" s="168"/>
      <c r="F11" s="168"/>
      <c r="G11" s="168"/>
      <c r="H11" s="171"/>
      <c r="I11" s="21">
        <v>9</v>
      </c>
      <c r="J11" s="21">
        <v>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</sheetData>
  <sheetProtection/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cp:lastPrinted>2021-01-13T15:07:30Z</cp:lastPrinted>
  <dcterms:created xsi:type="dcterms:W3CDTF">2020-01-11T14:24:04Z</dcterms:created>
  <dcterms:modified xsi:type="dcterms:W3CDTF">2024-02-27T21:24:53Z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BBF0BB480797482D8F578455EFABDF70_13</vt:lpwstr>
  </property>
  <property fmtid="{D5CDD505-2E9C-101B-9397-08002B2CF9AE}" pid="4" name="퀀_generated_2.-2147483648">
    <vt:i4>2052</vt:i4>
  </property>
</Properties>
</file>