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5" activeTab="19"/>
  </bookViews>
  <sheets>
    <sheet name="财务收支预算总表01-1" sheetId="1" r:id="rId1"/>
    <sheet name="部门收入预算表01-2" sheetId="2" r:id="rId2"/>
    <sheet name="部门支出预算表01-03" sheetId="3" r:id="rId3"/>
    <sheet name="财政拨款收支预算总表02-1" sheetId="4" r:id="rId4"/>
    <sheet name="一般公共预算支出预算表（按功能科目分类）02-2" sheetId="5" r:id="rId5"/>
    <sheet name="一般公共预算支出预算表（按经济科目分类）02-3" sheetId="6" r:id="rId6"/>
    <sheet name="一般公共预算“三公”经费支出预算表03" sheetId="7" r:id="rId7"/>
    <sheet name="基本支出预算表（人员类.运转类公用经费项目）04" sheetId="8" r:id="rId8"/>
    <sheet name="项目支出预算表（其他运转类.特定目标类项目）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国有资本经营预算支出表07" sheetId="13" r:id="rId13"/>
    <sheet name="部门政府采购预算表08" sheetId="14" r:id="rId14"/>
    <sheet name="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  <sheet name="上级补助项目支出预算表12" sheetId="19" r:id="rId19"/>
    <sheet name="部门项目中期规划预算表13" sheetId="20" r:id="rId20"/>
  </sheets>
  <definedNames>
    <definedName name="_xlnm.Print_Titles" localSheetId="1">'部门收入预算表01-2'!$A:$A,'部门收入预算表01-2'!$1:$1</definedName>
    <definedName name="_xlnm.Print_Titles" localSheetId="19">'部门项目中期规划预算表13'!$A:$A,'部门项目中期规划预算表13'!$1:$1</definedName>
    <definedName name="_xlnm.Print_Titles" localSheetId="13">'部门政府采购预算表08'!$A:$A,'部门政府采购预算表08'!$1:$1</definedName>
    <definedName name="_xlnm.Print_Titles" localSheetId="2">'部门支出预算表01-03'!$A:$A,'部门支出预算表01-03'!$1:$1</definedName>
    <definedName name="_xlnm.Print_Titles" localSheetId="0">'财务收支预算总表01-1'!$A:$A,'财务收支预算总表01-1'!$1:$1</definedName>
    <definedName name="_xlnm.Print_Titles" localSheetId="3">'财政拨款收支预算总表02-1'!$A:$A,'财政拨款收支预算总表02-1'!$1:$1</definedName>
    <definedName name="_xlnm.Print_Titles" localSheetId="12">'国有资本经营预算支出表07'!$A:$A,'国有资本经营预算支出表07'!$1:$1</definedName>
    <definedName name="_xlnm.Print_Titles" localSheetId="7">'基本支出预算表（人员类.运转类公用经费项目）04'!$A:$A,'基本支出预算表（人员类.运转类公用经费项目）04'!$1:$1</definedName>
    <definedName name="_xlnm.Print_Titles" localSheetId="18">'上级补助项目支出预算表12'!$A:$A,'上级补助项目支出预算表12'!$1:$1</definedName>
    <definedName name="_xlnm.Print_Titles" localSheetId="16">'市对下转移支付绩效目标表10-2'!$A:$A,'市对下转移支付绩效目标表10-2'!$1:$1</definedName>
    <definedName name="_xlnm.Print_Titles" localSheetId="15">'市对下转移支付预算表10-1'!$A:$A,'市对下转移支付预算表10-1'!$1:$1</definedName>
    <definedName name="_xlnm.Print_Titles" localSheetId="9">'项目支出绩效目标表（本级下达）05-2'!$A:$A,'项目支出绩效目标表（本级下达）05-2'!$1:$1</definedName>
    <definedName name="_xlnm.Print_Titles" localSheetId="10">'项目支出绩效目标表（另文下达）05-3'!$A:$A,'项目支出绩效目标表（另文下达）05-3'!$1:$1</definedName>
    <definedName name="_xlnm.Print_Titles" localSheetId="8">'项目支出预算表（其他运转类.特定目标类项目）05-1'!$A:$A,'项目支出预算表（其他运转类.特定目标类项目）05-1'!$1:$1</definedName>
    <definedName name="_xlnm.Print_Titles" localSheetId="17">'新增资产配置表11'!$A:$A,'新增资产配置表11'!$1:$1</definedName>
    <definedName name="_xlnm.Print_Titles" localSheetId="6">'一般公共预算“三公”经费支出预算表03'!$A:$A,'一般公共预算“三公”经费支出预算表03'!$1:$1</definedName>
    <definedName name="_xlnm.Print_Titles" localSheetId="4">'一般公共预算支出预算表（按功能科目分类）02-2'!$A:$A,'一般公共预算支出预算表（按功能科目分类）02-2'!$1:$1</definedName>
    <definedName name="_xlnm.Print_Titles" localSheetId="5">'一般公共预算支出预算表（按经济科目分类）02-3'!$A:$A,'一般公共预算支出预算表（按经济科目分类）02-3'!$1:$1</definedName>
    <definedName name="_xlnm.Print_Titles" localSheetId="14">'政府购买服务预算表09'!$A:$A,'政府购买服务预算表09'!$1:$1</definedName>
    <definedName name="_xlnm.Print_Titles" localSheetId="11">'政府性基金预算支出预算表06'!$A:$A,'政府性基金预算支出预算表06'!$1:$1</definedName>
  </definedNames>
  <calcPr fullCalcOnLoad="1"/>
</workbook>
</file>

<file path=xl/sharedStrings.xml><?xml version="1.0" encoding="utf-8"?>
<sst xmlns="http://schemas.openxmlformats.org/spreadsheetml/2006/main" count="855" uniqueCount="375">
  <si>
    <t>预算01-1表</t>
  </si>
  <si>
    <t>财务收支预算总表</t>
  </si>
  <si>
    <t>单位：万元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</si>
  <si>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</si>
  <si>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</si>
  <si>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</si>
  <si>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</si>
  <si>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</si>
  <si>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</si>
  <si>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二、政府性基金预算拨款收入</t>
  </si>
  <si>
    <t>三、国有资本经营预算拨款收入</t>
  </si>
  <si>
    <t>四、财政专户管理资金收入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</si>
  <si>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</si>
  <si>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</si>
  <si>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</si>
  <si>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</si>
  <si>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</si>
  <si>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</si>
  <si>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</si>
  <si>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</si>
  <si>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</si>
  <si>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</si>
  <si>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</si>
  <si>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</si>
  <si>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</si>
  <si>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</si>
  <si>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</si>
  <si>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</si>
  <si>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</si>
  <si>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</si>
  <si>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</si>
  <si>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</si>
  <si>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</si>
  <si>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</si>
  <si>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</si>
  <si>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</si>
  <si>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</si>
  <si>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</si>
  <si>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</si>
  <si>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</si>
  <si>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</si>
  <si>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</si>
  <si>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137</t>
  </si>
  <si>
    <t>富源县审计中心</t>
  </si>
  <si>
    <t>137001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</si>
  <si>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</si>
  <si>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</si>
  <si>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</si>
  <si>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</si>
  <si>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</si>
  <si>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</si>
  <si>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</si>
  <si>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</si>
  <si>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</si>
  <si>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</si>
  <si>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</si>
  <si>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</si>
  <si>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</si>
  <si>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</si>
  <si>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</si>
  <si>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20108</t>
  </si>
  <si>
    <t>审计事务</t>
  </si>
  <si>
    <t>2010850</t>
  </si>
  <si>
    <t>事业运行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</si>
  <si>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</si>
  <si>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</si>
  <si>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</si>
  <si>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</si>
  <si>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</si>
  <si>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</si>
  <si>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</si>
  <si>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</si>
  <si>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20808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</si>
  <si>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</si>
  <si>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</si>
  <si>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</si>
  <si>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</si>
  <si>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</si>
  <si>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</si>
  <si>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</si>
  <si>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</si>
  <si>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</si>
  <si>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</si>
  <si>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</si>
  <si>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</si>
  <si>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</si>
  <si>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221</t>
  </si>
  <si>
    <t>住房保障支出</t>
  </si>
  <si>
    <t>22102</t>
  </si>
  <si>
    <t>住房改革支出</t>
  </si>
  <si>
    <t>2210201</t>
  </si>
  <si>
    <t>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</si>
  <si>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</si>
  <si>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</si>
  <si>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</si>
  <si>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</si>
  <si>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</si>
  <si>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</si>
  <si>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</si>
  <si>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</si>
  <si>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</si>
  <si>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二、上年结转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</si>
  <si>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</si>
  <si>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</si>
  <si>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</si>
  <si>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</si>
  <si>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</si>
  <si>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</si>
  <si>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</si>
  <si>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</si>
  <si>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</si>
  <si>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</si>
  <si>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</si>
  <si>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</si>
  <si>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</si>
  <si>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</si>
  <si>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</si>
  <si>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</si>
  <si>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</si>
  <si>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</si>
  <si>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</si>
  <si>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</si>
  <si>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</si>
  <si>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</si>
  <si>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</si>
  <si>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</si>
  <si>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</si>
  <si>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</si>
  <si>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</si>
  <si>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</si>
  <si>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</si>
  <si>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</si>
  <si>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</si>
  <si>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</si>
  <si>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</si>
  <si>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</si>
  <si>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</si>
  <si>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</si>
  <si>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</si>
  <si>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501</t>
  </si>
  <si>
    <t>机关工资福利支出</t>
  </si>
  <si>
    <t>301</t>
  </si>
  <si>
    <t>工资福利支出</t>
  </si>
  <si>
    <t>01</t>
  </si>
  <si>
    <t>工资奖金津补贴</t>
  </si>
  <si>
    <t>基本工资</t>
  </si>
  <si>
    <t>02</t>
  </si>
  <si>
    <t>社会保障缴费</t>
  </si>
  <si>
    <t>津贴补贴</t>
  </si>
  <si>
    <t>502</t>
  </si>
  <si>
    <t>机关商品和服务支出</t>
  </si>
  <si>
    <t>03</t>
  </si>
  <si>
    <t>奖金</t>
  </si>
  <si>
    <t>办公经费</t>
  </si>
  <si>
    <t>07</t>
  </si>
  <si>
    <t>绩效工资</t>
  </si>
  <si>
    <t>505</t>
  </si>
  <si>
    <t>对事业单位经常性补助</t>
  </si>
  <si>
    <t>08</t>
  </si>
  <si>
    <t>机关事业单位基本养老保险缴费</t>
  </si>
  <si>
    <t>09</t>
  </si>
  <si>
    <t>职业年金缴费</t>
  </si>
  <si>
    <t>商品和服务支出</t>
  </si>
  <si>
    <t>职工基本医疗保险缴费</t>
  </si>
  <si>
    <t>509</t>
  </si>
  <si>
    <t>对个人和家庭的补助</t>
  </si>
  <si>
    <t>公务员医疗补助缴费</t>
  </si>
  <si>
    <t>社会福利和救助</t>
  </si>
  <si>
    <t>其他社会保障缴费</t>
  </si>
  <si>
    <t>05</t>
  </si>
  <si>
    <t>离退休费</t>
  </si>
  <si>
    <t>302</t>
  </si>
  <si>
    <t>办公费</t>
  </si>
  <si>
    <t>咨询费</t>
  </si>
  <si>
    <t>公务接待费</t>
  </si>
  <si>
    <t>26</t>
  </si>
  <si>
    <t>劳务费</t>
  </si>
  <si>
    <t>28</t>
  </si>
  <si>
    <t>工会经费</t>
  </si>
  <si>
    <t>29</t>
  </si>
  <si>
    <t>福利费</t>
  </si>
  <si>
    <t>39</t>
  </si>
  <si>
    <t>其他交通费用</t>
  </si>
  <si>
    <t>303</t>
  </si>
  <si>
    <t>退休费</t>
  </si>
  <si>
    <t>生活补助</t>
  </si>
  <si>
    <t>预算03表</t>
  </si>
  <si>
    <t>一般公共预算“三公”经费支出预算表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</si>
  <si>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</si>
  <si>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</si>
  <si>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</si>
  <si>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</si>
  <si>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</si>
  <si>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预算04表</t>
  </si>
  <si>
    <t>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</si>
  <si>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</si>
  <si>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</si>
  <si>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</si>
  <si>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</si>
  <si>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</si>
  <si>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</si>
  <si>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</si>
  <si>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</si>
  <si>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</si>
  <si>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</si>
  <si>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</si>
  <si>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</si>
  <si>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</si>
  <si>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</si>
  <si>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</si>
  <si>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</si>
  <si>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</si>
  <si>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</si>
  <si>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530325210000000021857</t>
  </si>
  <si>
    <t>事业人员支出工资</t>
  </si>
  <si>
    <t>30101</t>
  </si>
  <si>
    <t>30102</t>
  </si>
  <si>
    <t>30107</t>
  </si>
  <si>
    <t>530325231100001495581</t>
  </si>
  <si>
    <t>事业人员参照公务员规范后绩效奖</t>
  </si>
  <si>
    <t>530325210000000021864</t>
  </si>
  <si>
    <t>养老保险</t>
  </si>
  <si>
    <t>30108</t>
  </si>
  <si>
    <t>530325210000000021865</t>
  </si>
  <si>
    <t>医疗保险</t>
  </si>
  <si>
    <t>30110</t>
  </si>
  <si>
    <t>530325210000000021860</t>
  </si>
  <si>
    <t>30111</t>
  </si>
  <si>
    <t>530325210000000021863</t>
  </si>
  <si>
    <t>退休公务员医疗</t>
  </si>
  <si>
    <t>530325210000000021859</t>
  </si>
  <si>
    <t>工伤保险</t>
  </si>
  <si>
    <t>30112</t>
  </si>
  <si>
    <t>530325210000000021861</t>
  </si>
  <si>
    <t>生育保险</t>
  </si>
  <si>
    <t>530325210000000021866</t>
  </si>
  <si>
    <t>30113</t>
  </si>
  <si>
    <t>530325231100001495599</t>
  </si>
  <si>
    <t>一般公用经费</t>
  </si>
  <si>
    <t>30226</t>
  </si>
  <si>
    <t>30201</t>
  </si>
  <si>
    <t>30203</t>
  </si>
  <si>
    <t>530325241100002471859</t>
  </si>
  <si>
    <t>公务接待</t>
  </si>
  <si>
    <t>30217</t>
  </si>
  <si>
    <t>530325221100000620781</t>
  </si>
  <si>
    <t>30228</t>
  </si>
  <si>
    <t>30229</t>
  </si>
  <si>
    <t>530325210000000021867</t>
  </si>
  <si>
    <t>30305</t>
  </si>
  <si>
    <t>预算05-1表</t>
  </si>
  <si>
    <t>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</si>
  <si>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</si>
  <si>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</si>
  <si>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</si>
  <si>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</si>
  <si>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</si>
  <si>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遗嘱生活困难补助经费</t>
  </si>
  <si>
    <t>民生类</t>
  </si>
  <si>
    <t>530325231100001336446</t>
  </si>
  <si>
    <t>预算05-2表</t>
  </si>
  <si>
    <t>部门项目绩效目标表（本级下达）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</si>
  <si>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</si>
  <si>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</si>
  <si>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</si>
  <si>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</si>
  <si>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</si>
  <si>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</si>
  <si>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</si>
  <si>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</si>
  <si>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</si>
  <si>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</si>
  <si>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做好本单位人员经费保障，按规定落实干部各项待遇，支持部门正常履职。</t>
  </si>
  <si>
    <t>产出指标</t>
  </si>
  <si>
    <t>数量指标</t>
  </si>
  <si>
    <t>获补对象数</t>
  </si>
  <si>
    <t>=</t>
  </si>
  <si>
    <t>人(人次、家)</t>
  </si>
  <si>
    <t>定量指标</t>
  </si>
  <si>
    <t>反映获补助人员、企业的数量情况，也适用补贴、资助等形式的补助。</t>
  </si>
  <si>
    <t>质量指标</t>
  </si>
  <si>
    <t>兑现准确率</t>
  </si>
  <si>
    <t>100</t>
  </si>
  <si>
    <t>%</t>
  </si>
  <si>
    <t>反映补助准确发放的情况。
补助兑现准确率=补助兑付额/应付额*100%</t>
  </si>
  <si>
    <t>时效指标</t>
  </si>
  <si>
    <t>发放及时率</t>
  </si>
  <si>
    <t>反映发放单位及时发放补助资金的情况。
发放及时率=在时限内发放资金/应发放资金*100%</t>
  </si>
  <si>
    <t>效益指标</t>
  </si>
  <si>
    <t>社会效益指标</t>
  </si>
  <si>
    <t>政策知晓率</t>
  </si>
  <si>
    <t>&gt;=</t>
  </si>
  <si>
    <t>90</t>
  </si>
  <si>
    <t>反映补助政策的宣传效果情况。
政策知晓率=调查中补助政策知晓人数/调查总人数*100%</t>
  </si>
  <si>
    <t>满意度指标</t>
  </si>
  <si>
    <t>服务对象满意度指标</t>
  </si>
  <si>
    <t>受益对象满意度</t>
  </si>
  <si>
    <t>反映获补助受益对象的满意程度。</t>
  </si>
  <si>
    <t>预算05-3表</t>
  </si>
  <si>
    <t>项目支出绩效目标表（另文下达）</t>
  </si>
  <si>
    <t>注：富源县审计中心无项目支出绩效目标表（另文下达），所以项目支出绩效目标表（另文下达）公开空表。</t>
  </si>
  <si>
    <t>预算06表</t>
  </si>
  <si>
    <t>政府性基金预算支出预算表</t>
  </si>
  <si>
    <t>单位名称：预算科</t>
  </si>
  <si>
    <t>单位名称</t>
  </si>
  <si>
    <t>本年政府性基金预算支出</t>
  </si>
  <si>
    <t>注：富源县审计中心无政府性基金收入，无使用政府性基金安排的支出，所以政府性基金预算支出预算表公开空表。</t>
  </si>
  <si>
    <t>国有资本经营预算支出预算表</t>
  </si>
  <si>
    <t>本年国有资本经营预算支出</t>
  </si>
  <si>
    <t>注：富源县审计中心无国有资本经营预算支出，所以国有资本经营预算支出预算表公开空表。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</si>
  <si>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</si>
  <si>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</si>
  <si>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</si>
  <si>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</si>
  <si>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</si>
  <si>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</si>
  <si>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</si>
  <si>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</si>
  <si>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</si>
  <si>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</si>
  <si>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</si>
  <si>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注：富源县审计中心无政府采购预算支出，所以部门政府采购预算表公开空表。</t>
  </si>
  <si>
    <t>预算09表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</si>
  <si>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</si>
  <si>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</si>
  <si>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</si>
  <si>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</si>
  <si>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</si>
  <si>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</si>
  <si>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</si>
  <si>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</si>
  <si>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合    计</t>
  </si>
  <si>
    <t>注：富源县审计中心无政府购买服务预算支出，所以政府购买服务预算表公开空表。</t>
  </si>
  <si>
    <t>预算10-1表</t>
  </si>
  <si>
    <t>市对下转移支付预算表</t>
  </si>
  <si>
    <t>单位名称（项目）</t>
  </si>
  <si>
    <t>地区</t>
  </si>
  <si>
    <t>政府性基金</t>
  </si>
  <si>
    <t>开发区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</si>
  <si>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</si>
  <si>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</si>
  <si>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</si>
  <si>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</si>
  <si>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</si>
  <si>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</si>
  <si>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</si>
  <si>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</si>
  <si>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</si>
  <si>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注：富源县审计中心无市对下转移支付情况，所以市对下转移支付预算表公开空表。</t>
  </si>
  <si>
    <t>预算10-2表</t>
  </si>
  <si>
    <t>市对下转移支付绩效目标表</t>
  </si>
  <si>
    <t>注：富源县审计中心无市对下转移支付情况，所以市对下转移支付绩效目标表公开空表。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</si>
  <si>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</si>
  <si>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</si>
  <si>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</si>
  <si>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</si>
  <si>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</si>
  <si>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</si>
  <si>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</si>
  <si>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</si>
  <si>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</si>
  <si>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注：富源县审计中心无新增资产购置预算，所以新增资产配置表公开空表。</t>
  </si>
  <si>
    <t>预算12表</t>
  </si>
  <si>
    <t>上级补助项目支出预算表</t>
  </si>
  <si>
    <t>上级补助</t>
  </si>
  <si>
    <t>注：按现行会计核算体系，富源县审计中心无上级补助项目支出，所以上级补助项目支出预算表公开空表。</t>
  </si>
  <si>
    <t>预算13表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</si>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</sst>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;@"/>
    <numFmt numFmtId="177" formatCode="#,##0;\-#,##0;;@"/>
    <numFmt numFmtId="178" formatCode="yyyy\-mm\-dd\ hh:mm:ss"/>
    <numFmt numFmtId="179" formatCode="hh:mm:ss"/>
    <numFmt numFmtId="180" formatCode="yyyy\-mm\-dd"/>
  </numFmts>
  <fonts count="9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32"/>
      <color indexed="8"/>
      <name val="宋体"/>
      <family val="0"/>
    </font>
    <font>
      <sz val="10"/>
      <color indexed="8"/>
      <name val="Arial"/>
      <family val="2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color indexed="8"/>
      <name val="Calibri"/>
      <family val="0"/>
    </font>
    <font>
      <sz val="9"/>
      <color indexed="8"/>
      <name val="SimSun"/>
      <family val="0"/>
    </font>
    <font>
      <sz val="9.75"/>
      <color indexed="8"/>
      <name val="宋体"/>
      <family val="0"/>
    </font>
    <font>
      <sz val="9.75"/>
      <color indexed="8"/>
      <name val="SimSun"/>
      <family val="0"/>
    </font>
    <font>
      <sz val="18"/>
      <color indexed="8"/>
      <name val="Microsoft Sans Serif"/>
      <family val="0"/>
    </font>
    <font>
      <sz val="12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Microsoft Sans Serif"/>
      <family val="0"/>
    </font>
    <font>
      <sz val="10.5"/>
      <color indexed="8"/>
      <name val="normal"/>
      <family val="2"/>
    </font>
    <font>
      <sz val="10.5"/>
      <color indexed="8"/>
      <name val="SimSun"/>
      <family val="0"/>
    </font>
    <font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9"/>
      <color indexed="8"/>
      <name val="Microsoft YaHei UI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0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9"/>
      <color rgb="FF000000"/>
      <name val="宋体"/>
      <family val="0"/>
    </font>
    <font>
      <b/>
      <sz val="23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宋体"/>
      <family val="0"/>
    </font>
    <font>
      <sz val="18"/>
      <color rgb="FF000000"/>
      <name val="Microsoft Sans Serif"/>
      <family val="0"/>
    </font>
    <font>
      <b/>
      <sz val="22"/>
      <color rgb="FF000000"/>
      <name val="宋体"/>
      <family val="0"/>
    </font>
    <font>
      <b/>
      <sz val="21"/>
      <color rgb="FF000000"/>
      <name val="宋体"/>
      <family val="0"/>
    </font>
    <font>
      <sz val="10"/>
      <color rgb="FFFFFFFF"/>
      <name val="宋体"/>
      <family val="0"/>
    </font>
    <font>
      <sz val="10"/>
      <color rgb="FF000000"/>
      <name val="Arial"/>
      <family val="2"/>
    </font>
    <font>
      <b/>
      <sz val="9"/>
      <color rgb="FF000000"/>
      <name val="宋体"/>
      <family val="0"/>
    </font>
    <font>
      <b/>
      <sz val="11"/>
      <color rgb="FF000000"/>
      <name val="宋体"/>
      <family val="0"/>
    </font>
    <font>
      <sz val="9"/>
      <color rgb="FF000000"/>
      <name val="Microsoft YaHei UI"/>
      <family val="0"/>
    </font>
    <font>
      <sz val="32"/>
      <color rgb="FF000000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20"/>
      <color rgb="FF000000"/>
      <name val="宋体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3"/>
      <color theme="3"/>
      <name val="Calibri"/>
      <family val="0"/>
    </font>
    <font>
      <sz val="20"/>
      <color rgb="FF000000"/>
      <name val="Microsoft Sans Serif"/>
      <family val="0"/>
    </font>
    <font>
      <sz val="9"/>
      <color theme="1"/>
      <name val="宋体"/>
      <family val="0"/>
    </font>
    <font>
      <sz val="11"/>
      <color rgb="FF000000"/>
      <name val="Calibri"/>
      <family val="0"/>
    </font>
    <font>
      <sz val="9"/>
      <color rgb="FF000000"/>
      <name val="Calibri"/>
      <family val="0"/>
    </font>
    <font>
      <sz val="9"/>
      <color rgb="FF000000"/>
      <name val="SimSun"/>
      <family val="0"/>
    </font>
    <font>
      <sz val="9.75"/>
      <color rgb="FF000000"/>
      <name val="Calibri"/>
      <family val="0"/>
    </font>
    <font>
      <sz val="9.75"/>
      <color rgb="FF000000"/>
      <name val="SimSun"/>
      <family val="0"/>
    </font>
    <font>
      <b/>
      <sz val="9"/>
      <color theme="1"/>
      <name val="宋体"/>
      <family val="0"/>
    </font>
    <font>
      <sz val="10.5"/>
      <color rgb="FF000000"/>
      <name val="normal"/>
      <family val="2"/>
    </font>
    <font>
      <sz val="10.5"/>
      <color rgb="FF000000"/>
      <name val="SimSun"/>
      <family val="0"/>
    </font>
    <font>
      <sz val="10.5"/>
      <color rgb="FF000000"/>
      <name val="宋体"/>
      <family val="0"/>
    </font>
    <font>
      <sz val="10.5"/>
      <color theme="1"/>
      <name val="normal"/>
      <family val="2"/>
    </font>
  </fonts>
  <fills count="33">
    <fill>
      <patternFill/>
    </fill>
    <fill>
      <patternFill patternType="gray125"/>
    </fill>
    <fill>
      <patternFill patternType="solid">
        <fgColor theme="9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49997663497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</borders>
  <cellStyleXfs count="2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">
      <alignment horizontal="center" vertical="center"/>
      <protection/>
    </xf>
    <xf numFmtId="0" fontId="44" fillId="0" borderId="0">
      <alignment horizontal="right" vertical="center" wrapText="1"/>
      <protection locked="0"/>
    </xf>
    <xf numFmtId="0" fontId="45" fillId="0" borderId="0">
      <alignment horizontal="center" vertical="center" wrapText="1"/>
      <protection locked="0"/>
    </xf>
    <xf numFmtId="0" fontId="44" fillId="0" borderId="0">
      <alignment horizontal="left" vertical="center" wrapText="1"/>
      <protection/>
    </xf>
    <xf numFmtId="0" fontId="44" fillId="0" borderId="0">
      <alignment vertical="top" wrapText="1"/>
      <protection locked="0"/>
    </xf>
    <xf numFmtId="0" fontId="44" fillId="0" borderId="0">
      <alignment horizontal="right"/>
      <protection locked="0"/>
    </xf>
    <xf numFmtId="0" fontId="44" fillId="0" borderId="2">
      <alignment horizontal="right" vertical="center"/>
      <protection locked="0"/>
    </xf>
    <xf numFmtId="0" fontId="46" fillId="0" borderId="0">
      <alignment/>
      <protection locked="0"/>
    </xf>
    <xf numFmtId="0" fontId="47" fillId="0" borderId="2">
      <alignment horizontal="center" vertical="center" wrapText="1"/>
      <protection locked="0"/>
    </xf>
    <xf numFmtId="0" fontId="45" fillId="0" borderId="0">
      <alignment horizontal="center" vertical="center" wrapText="1"/>
      <protection/>
    </xf>
    <xf numFmtId="0" fontId="46" fillId="0" borderId="0">
      <alignment wrapText="1"/>
      <protection/>
    </xf>
    <xf numFmtId="0" fontId="48" fillId="0" borderId="3">
      <alignment horizontal="center" vertical="center"/>
      <protection/>
    </xf>
    <xf numFmtId="49" fontId="47" fillId="0" borderId="4">
      <alignment horizontal="center" vertical="center" wrapText="1"/>
      <protection/>
    </xf>
    <xf numFmtId="0" fontId="46" fillId="0" borderId="3">
      <alignment horizontal="center" vertical="center"/>
      <protection/>
    </xf>
    <xf numFmtId="49" fontId="46" fillId="0" borderId="0">
      <alignment/>
      <protection/>
    </xf>
    <xf numFmtId="0" fontId="49" fillId="0" borderId="5">
      <alignment horizontal="center" vertical="center" wrapText="1"/>
      <protection/>
    </xf>
    <xf numFmtId="0" fontId="50" fillId="0" borderId="0">
      <alignment horizontal="center" vertical="center" wrapText="1"/>
      <protection/>
    </xf>
    <xf numFmtId="0" fontId="49" fillId="0" borderId="3">
      <alignment horizontal="center" vertical="center" wrapText="1"/>
      <protection/>
    </xf>
    <xf numFmtId="0" fontId="46" fillId="0" borderId="0">
      <alignment horizontal="center" wrapText="1"/>
      <protection/>
    </xf>
    <xf numFmtId="0" fontId="47" fillId="0" borderId="6">
      <alignment horizontal="center" vertical="center" wrapText="1"/>
      <protection/>
    </xf>
    <xf numFmtId="0" fontId="47" fillId="0" borderId="7">
      <alignment horizontal="center" vertical="center"/>
      <protection/>
    </xf>
    <xf numFmtId="0" fontId="44" fillId="0" borderId="8">
      <alignment horizontal="left" vertical="center"/>
      <protection/>
    </xf>
    <xf numFmtId="0" fontId="47" fillId="0" borderId="6">
      <alignment horizontal="center" vertical="center" wrapText="1"/>
      <protection locked="0"/>
    </xf>
    <xf numFmtId="0" fontId="46" fillId="0" borderId="0">
      <alignment vertical="center"/>
      <protection/>
    </xf>
    <xf numFmtId="0" fontId="47" fillId="0" borderId="0">
      <alignment wrapText="1"/>
      <protection/>
    </xf>
    <xf numFmtId="0" fontId="47" fillId="0" borderId="0">
      <alignment horizontal="left" vertical="center" wrapText="1"/>
      <protection/>
    </xf>
    <xf numFmtId="0" fontId="47" fillId="0" borderId="3">
      <alignment horizontal="center" vertical="center"/>
      <protection locked="0"/>
    </xf>
    <xf numFmtId="0" fontId="46" fillId="0" borderId="5">
      <alignment horizontal="center"/>
      <protection/>
    </xf>
    <xf numFmtId="0" fontId="46" fillId="0" borderId="0">
      <alignment/>
      <protection/>
    </xf>
    <xf numFmtId="0" fontId="51" fillId="0" borderId="0">
      <alignment horizontal="center" vertical="center"/>
      <protection/>
    </xf>
    <xf numFmtId="0" fontId="44" fillId="0" borderId="2">
      <alignment horizontal="right" vertical="center"/>
      <protection/>
    </xf>
    <xf numFmtId="0" fontId="44" fillId="0" borderId="5">
      <alignment horizontal="center" vertical="center" wrapText="1"/>
      <protection/>
    </xf>
    <xf numFmtId="0" fontId="47" fillId="0" borderId="5">
      <alignment horizontal="center" vertical="center"/>
      <protection locked="0"/>
    </xf>
    <xf numFmtId="0" fontId="46" fillId="0" borderId="0">
      <alignment vertical="center"/>
      <protection/>
    </xf>
    <xf numFmtId="0" fontId="47" fillId="0" borderId="4">
      <alignment horizontal="center" vertical="center" wrapText="1"/>
      <protection locked="0"/>
    </xf>
    <xf numFmtId="0" fontId="44" fillId="0" borderId="5">
      <alignment horizontal="left" vertical="center" wrapText="1"/>
      <protection/>
    </xf>
    <xf numFmtId="0" fontId="44" fillId="0" borderId="9">
      <alignment horizontal="left" vertical="center"/>
      <protection/>
    </xf>
    <xf numFmtId="0" fontId="46" fillId="0" borderId="4">
      <alignment horizontal="center" vertical="center"/>
      <protection locked="0"/>
    </xf>
    <xf numFmtId="0" fontId="52" fillId="0" borderId="0">
      <alignment horizontal="center" vertical="center" wrapText="1"/>
      <protection locked="0"/>
    </xf>
    <xf numFmtId="0" fontId="52" fillId="0" borderId="0">
      <alignment horizontal="center" vertical="center"/>
      <protection/>
    </xf>
    <xf numFmtId="0" fontId="44" fillId="0" borderId="5">
      <alignment horizontal="center" vertical="center" wrapText="1"/>
      <protection locked="0"/>
    </xf>
    <xf numFmtId="0" fontId="44" fillId="0" borderId="5">
      <alignment vertical="center" wrapText="1"/>
      <protection/>
    </xf>
    <xf numFmtId="0" fontId="46" fillId="0" borderId="9">
      <alignment horizontal="center" vertical="center"/>
      <protection locked="0"/>
    </xf>
    <xf numFmtId="0" fontId="47" fillId="0" borderId="4">
      <alignment horizontal="center" vertical="center" wrapText="1"/>
      <protection/>
    </xf>
    <xf numFmtId="0" fontId="47" fillId="0" borderId="5">
      <alignment horizontal="center" vertical="center" wrapText="1"/>
      <protection/>
    </xf>
    <xf numFmtId="0" fontId="52" fillId="0" borderId="0">
      <alignment horizontal="center" vertical="center"/>
      <protection locked="0"/>
    </xf>
    <xf numFmtId="49" fontId="47" fillId="0" borderId="5">
      <alignment horizontal="center" vertical="center"/>
      <protection locked="0"/>
    </xf>
    <xf numFmtId="0" fontId="44" fillId="0" borderId="0">
      <alignment horizontal="left" vertical="center"/>
      <protection/>
    </xf>
    <xf numFmtId="49" fontId="47" fillId="0" borderId="10">
      <alignment horizontal="center" vertical="center" wrapText="1"/>
      <protection locked="0"/>
    </xf>
    <xf numFmtId="0" fontId="51" fillId="0" borderId="0">
      <alignment horizontal="center" vertical="center" wrapText="1"/>
      <protection/>
    </xf>
    <xf numFmtId="49" fontId="47" fillId="0" borderId="11">
      <alignment horizontal="center" vertical="center" wrapText="1"/>
      <protection locked="0"/>
    </xf>
    <xf numFmtId="0" fontId="46" fillId="0" borderId="0">
      <alignment vertical="center"/>
      <protection/>
    </xf>
    <xf numFmtId="49" fontId="53" fillId="0" borderId="0">
      <alignment/>
      <protection locked="0"/>
    </xf>
    <xf numFmtId="0" fontId="53" fillId="0" borderId="0">
      <alignment horizontal="right"/>
      <protection locked="0"/>
    </xf>
    <xf numFmtId="0" fontId="47" fillId="0" borderId="11">
      <alignment horizontal="center" vertical="center"/>
      <protection locked="0"/>
    </xf>
    <xf numFmtId="0" fontId="46" fillId="0" borderId="1">
      <alignment horizontal="center" vertical="center" wrapText="1"/>
      <protection locked="0"/>
    </xf>
    <xf numFmtId="0" fontId="44" fillId="0" borderId="0">
      <alignment horizontal="right"/>
      <protection/>
    </xf>
    <xf numFmtId="4" fontId="44" fillId="0" borderId="5">
      <alignment horizontal="right" vertical="center"/>
      <protection locked="0"/>
    </xf>
    <xf numFmtId="0" fontId="44" fillId="0" borderId="9">
      <alignment horizontal="right" vertical="center"/>
      <protection locked="0"/>
    </xf>
    <xf numFmtId="3" fontId="46" fillId="0" borderId="3">
      <alignment horizontal="center" vertical="center"/>
      <protection/>
    </xf>
    <xf numFmtId="0" fontId="54" fillId="0" borderId="5">
      <alignment horizontal="center" vertical="center"/>
      <protection/>
    </xf>
    <xf numFmtId="0" fontId="44" fillId="0" borderId="12">
      <alignment horizontal="left" vertical="center"/>
      <protection/>
    </xf>
    <xf numFmtId="0" fontId="47" fillId="0" borderId="9">
      <alignment horizontal="center" vertical="center"/>
      <protection locked="0"/>
    </xf>
    <xf numFmtId="0" fontId="55" fillId="0" borderId="12">
      <alignment horizontal="center" vertical="center"/>
      <protection locked="0"/>
    </xf>
    <xf numFmtId="0" fontId="0" fillId="2" borderId="0" applyNumberFormat="0" applyBorder="0" applyAlignment="0" applyProtection="0"/>
    <xf numFmtId="0" fontId="47" fillId="0" borderId="6">
      <alignment horizontal="center" vertical="center"/>
      <protection/>
    </xf>
    <xf numFmtId="3" fontId="46" fillId="0" borderId="5">
      <alignment horizontal="center" vertical="center"/>
      <protection/>
    </xf>
    <xf numFmtId="4" fontId="44" fillId="0" borderId="1">
      <alignment horizontal="right" vertical="center"/>
      <protection locked="0"/>
    </xf>
    <xf numFmtId="4" fontId="55" fillId="0" borderId="5">
      <alignment horizontal="right" vertical="center"/>
      <protection/>
    </xf>
    <xf numFmtId="0" fontId="46" fillId="0" borderId="0">
      <alignment vertical="center"/>
      <protection/>
    </xf>
    <xf numFmtId="0" fontId="46" fillId="0" borderId="6">
      <alignment horizontal="center" vertical="center"/>
      <protection/>
    </xf>
    <xf numFmtId="0" fontId="47" fillId="0" borderId="3">
      <alignment horizontal="center" vertical="center" wrapText="1"/>
      <protection locked="0"/>
    </xf>
    <xf numFmtId="0" fontId="46" fillId="0" borderId="2">
      <alignment horizontal="center" vertical="center"/>
      <protection locked="0"/>
    </xf>
    <xf numFmtId="4" fontId="44" fillId="0" borderId="2">
      <alignment horizontal="right" vertical="center"/>
      <protection locked="0"/>
    </xf>
    <xf numFmtId="0" fontId="44" fillId="0" borderId="2">
      <alignment horizontal="left" vertical="center"/>
      <protection/>
    </xf>
    <xf numFmtId="0" fontId="47" fillId="0" borderId="13">
      <alignment horizontal="center" vertical="center" wrapText="1"/>
      <protection locked="0"/>
    </xf>
    <xf numFmtId="0" fontId="47" fillId="0" borderId="10">
      <alignment horizontal="center" vertical="center"/>
      <protection/>
    </xf>
    <xf numFmtId="0" fontId="46" fillId="0" borderId="0">
      <alignment horizontal="right"/>
      <protection/>
    </xf>
    <xf numFmtId="0" fontId="46" fillId="0" borderId="0">
      <alignment vertical="top"/>
      <protection/>
    </xf>
    <xf numFmtId="0" fontId="47" fillId="0" borderId="3">
      <alignment horizontal="center" vertical="center"/>
      <protection/>
    </xf>
    <xf numFmtId="178" fontId="24" fillId="0" borderId="5">
      <alignment horizontal="right" vertical="center"/>
      <protection/>
    </xf>
    <xf numFmtId="0" fontId="47" fillId="0" borderId="5">
      <alignment vertical="center" wrapText="1"/>
      <protection/>
    </xf>
    <xf numFmtId="0" fontId="56" fillId="0" borderId="0">
      <alignment horizontal="center" vertic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3" borderId="0" applyNumberFormat="0" applyBorder="0" applyAlignment="0" applyProtection="0"/>
    <xf numFmtId="0" fontId="48" fillId="0" borderId="9">
      <alignment horizontal="center" vertical="center"/>
      <protection/>
    </xf>
    <xf numFmtId="4" fontId="55" fillId="0" borderId="1">
      <alignment horizontal="right" vertical="center"/>
      <protection/>
    </xf>
    <xf numFmtId="0" fontId="44" fillId="0" borderId="5">
      <alignment horizontal="right" vertical="center"/>
      <protection/>
    </xf>
    <xf numFmtId="0" fontId="45" fillId="0" borderId="0">
      <alignment horizontal="center" vertical="center"/>
      <protection locked="0"/>
    </xf>
    <xf numFmtId="0" fontId="46" fillId="0" borderId="13">
      <alignment horizontal="center" vertical="center" wrapText="1"/>
      <protection/>
    </xf>
    <xf numFmtId="0" fontId="46" fillId="0" borderId="3">
      <alignment horizontal="center" vertical="center" wrapText="1"/>
      <protection locked="0"/>
    </xf>
    <xf numFmtId="0" fontId="57" fillId="0" borderId="0">
      <alignment vertical="top"/>
      <protection locked="0"/>
    </xf>
    <xf numFmtId="0" fontId="46" fillId="0" borderId="9">
      <alignment horizontal="center" vertical="center"/>
      <protection/>
    </xf>
    <xf numFmtId="0" fontId="44" fillId="0" borderId="0">
      <alignment horizontal="right" wrapText="1"/>
      <protection/>
    </xf>
    <xf numFmtId="0" fontId="56" fillId="0" borderId="0">
      <alignment horizontal="center" vertical="center"/>
      <protection/>
    </xf>
    <xf numFmtId="0" fontId="46" fillId="0" borderId="6">
      <alignment horizontal="center" vertical="center" wrapText="1"/>
      <protection/>
    </xf>
    <xf numFmtId="4" fontId="44" fillId="0" borderId="12">
      <alignment horizontal="right" vertical="center"/>
      <protection locked="0"/>
    </xf>
    <xf numFmtId="0" fontId="58" fillId="0" borderId="0">
      <alignment horizontal="center" vertical="center" wrapText="1"/>
      <protection/>
    </xf>
    <xf numFmtId="0" fontId="46" fillId="0" borderId="0">
      <alignment/>
      <protection/>
    </xf>
    <xf numFmtId="0" fontId="59" fillId="4" borderId="0" applyNumberFormat="0" applyBorder="0" applyAlignment="0" applyProtection="0"/>
    <xf numFmtId="0" fontId="44" fillId="0" borderId="0">
      <alignment horizontal="left" vertical="center"/>
      <protection/>
    </xf>
    <xf numFmtId="0" fontId="46" fillId="0" borderId="0">
      <alignment/>
      <protection/>
    </xf>
    <xf numFmtId="0" fontId="47" fillId="0" borderId="11">
      <alignment horizontal="center" vertical="center" wrapText="1"/>
      <protection locked="0"/>
    </xf>
    <xf numFmtId="0" fontId="60" fillId="5" borderId="14" applyNumberFormat="0" applyAlignment="0" applyProtection="0"/>
    <xf numFmtId="0" fontId="48" fillId="0" borderId="4">
      <alignment horizontal="center" vertical="center"/>
      <protection/>
    </xf>
    <xf numFmtId="0" fontId="44" fillId="0" borderId="0">
      <alignment horizontal="right" vertical="center" wrapText="1"/>
      <protection/>
    </xf>
    <xf numFmtId="0" fontId="61" fillId="0" borderId="0">
      <alignment horizontal="center" vertical="center"/>
      <protection/>
    </xf>
    <xf numFmtId="0" fontId="62" fillId="6" borderId="15" applyNumberFormat="0" applyAlignment="0" applyProtection="0"/>
    <xf numFmtId="10" fontId="24" fillId="0" borderId="5">
      <alignment horizontal="right" vertical="center"/>
      <protection/>
    </xf>
    <xf numFmtId="0" fontId="63" fillId="0" borderId="16" applyNumberFormat="0" applyFill="0" applyAlignment="0" applyProtection="0"/>
    <xf numFmtId="0" fontId="44" fillId="0" borderId="9">
      <alignment vertical="center" wrapText="1"/>
      <protection locked="0"/>
    </xf>
    <xf numFmtId="0" fontId="46" fillId="0" borderId="0">
      <alignment horizontal="right"/>
      <protection locked="0"/>
    </xf>
    <xf numFmtId="0" fontId="46" fillId="0" borderId="0">
      <alignment/>
      <protection/>
    </xf>
    <xf numFmtId="0" fontId="64" fillId="0" borderId="0" applyNumberFormat="0" applyFill="0" applyBorder="0" applyAlignment="0" applyProtection="0"/>
    <xf numFmtId="0" fontId="65" fillId="7" borderId="0" applyNumberFormat="0" applyBorder="0" applyAlignment="0" applyProtection="0"/>
    <xf numFmtId="0" fontId="55" fillId="0" borderId="12">
      <alignment horizontal="center" vertical="center"/>
      <protection/>
    </xf>
    <xf numFmtId="0" fontId="44" fillId="0" borderId="9">
      <alignment horizontal="left" vertical="center"/>
      <protection locked="0"/>
    </xf>
    <xf numFmtId="0" fontId="51" fillId="0" borderId="0">
      <alignment horizontal="center" vertical="center"/>
      <protection/>
    </xf>
    <xf numFmtId="0" fontId="0" fillId="8" borderId="0" applyNumberFormat="0" applyBorder="0" applyAlignment="0" applyProtection="0"/>
    <xf numFmtId="0" fontId="47" fillId="0" borderId="10">
      <alignment horizontal="center" vertical="center" wrapText="1"/>
      <protection locked="0"/>
    </xf>
    <xf numFmtId="0" fontId="51" fillId="0" borderId="0">
      <alignment horizontal="center" vertical="center"/>
      <protection locked="0"/>
    </xf>
    <xf numFmtId="0" fontId="44" fillId="0" borderId="0">
      <alignment horizontal="left" vertical="center"/>
      <protection locked="0"/>
    </xf>
    <xf numFmtId="0" fontId="45" fillId="0" borderId="0">
      <alignment horizontal="center" vertical="center"/>
      <protection/>
    </xf>
    <xf numFmtId="0" fontId="0" fillId="9" borderId="0" applyNumberFormat="0" applyBorder="0" applyAlignment="0" applyProtection="0"/>
    <xf numFmtId="0" fontId="53" fillId="0" borderId="0">
      <alignment horizontal="right"/>
      <protection locked="0"/>
    </xf>
    <xf numFmtId="0" fontId="47" fillId="0" borderId="9">
      <alignment horizontal="center" vertical="center"/>
      <protection/>
    </xf>
    <xf numFmtId="0" fontId="44" fillId="0" borderId="5">
      <alignment horizontal="center" vertical="center"/>
      <protection locked="0"/>
    </xf>
    <xf numFmtId="0" fontId="46" fillId="0" borderId="2">
      <alignment horizontal="center" vertical="center"/>
      <protection/>
    </xf>
    <xf numFmtId="0" fontId="47" fillId="0" borderId="8">
      <alignment horizontal="center" vertical="center" wrapText="1"/>
      <protection/>
    </xf>
    <xf numFmtId="176" fontId="24" fillId="0" borderId="5">
      <alignment horizontal="right" vertical="center"/>
      <protection/>
    </xf>
    <xf numFmtId="41" fontId="0" fillId="0" borderId="0" applyFont="0" applyFill="0" applyBorder="0" applyAlignment="0" applyProtection="0"/>
    <xf numFmtId="0" fontId="44" fillId="0" borderId="5">
      <alignment horizontal="left" vertical="center"/>
      <protection/>
    </xf>
    <xf numFmtId="0" fontId="0" fillId="10" borderId="0" applyNumberFormat="0" applyBorder="0" applyAlignment="0" applyProtection="0"/>
    <xf numFmtId="0" fontId="46" fillId="0" borderId="0">
      <alignment vertical="center"/>
      <protection/>
    </xf>
    <xf numFmtId="0" fontId="66" fillId="0" borderId="0" applyNumberFormat="0" applyFill="0" applyBorder="0" applyAlignment="0" applyProtection="0"/>
    <xf numFmtId="0" fontId="59" fillId="11" borderId="0" applyNumberFormat="0" applyBorder="0" applyAlignment="0" applyProtection="0"/>
    <xf numFmtId="0" fontId="67" fillId="0" borderId="17" applyNumberFormat="0" applyFill="0" applyAlignment="0" applyProtection="0"/>
    <xf numFmtId="0" fontId="46" fillId="0" borderId="4">
      <alignment horizontal="center" vertical="center" wrapText="1"/>
      <protection locked="0"/>
    </xf>
    <xf numFmtId="4" fontId="44" fillId="0" borderId="1">
      <alignment horizontal="right" vertical="center"/>
      <protection/>
    </xf>
    <xf numFmtId="4" fontId="55" fillId="0" borderId="5">
      <alignment horizontal="right" vertical="center"/>
      <protection locked="0"/>
    </xf>
    <xf numFmtId="0" fontId="68" fillId="0" borderId="18" applyNumberFormat="0" applyFill="0" applyAlignment="0" applyProtection="0"/>
    <xf numFmtId="0" fontId="0" fillId="12" borderId="0" applyNumberFormat="0" applyBorder="0" applyAlignment="0" applyProtection="0"/>
    <xf numFmtId="0" fontId="69" fillId="0" borderId="0" applyNumberFormat="0" applyFill="0" applyBorder="0" applyAlignment="0" applyProtection="0"/>
    <xf numFmtId="49" fontId="46" fillId="0" borderId="0">
      <alignment/>
      <protection/>
    </xf>
    <xf numFmtId="43" fontId="0" fillId="0" borderId="0" applyFont="0" applyFill="0" applyBorder="0" applyAlignment="0" applyProtection="0"/>
    <xf numFmtId="0" fontId="44" fillId="0" borderId="2">
      <alignment horizontal="right" vertical="center"/>
      <protection locked="0"/>
    </xf>
    <xf numFmtId="0" fontId="46" fillId="0" borderId="12">
      <alignment horizontal="center" vertical="center"/>
      <protection locked="0"/>
    </xf>
    <xf numFmtId="0" fontId="47" fillId="0" borderId="5">
      <alignment horizontal="center" vertical="center" wrapText="1"/>
      <protection locked="0"/>
    </xf>
    <xf numFmtId="0" fontId="70" fillId="0" borderId="0" applyNumberFormat="0" applyFill="0" applyBorder="0" applyAlignment="0" applyProtection="0"/>
    <xf numFmtId="0" fontId="46" fillId="0" borderId="0">
      <alignment horizontal="right" vertical="center"/>
      <protection/>
    </xf>
    <xf numFmtId="0" fontId="47" fillId="0" borderId="4">
      <alignment horizontal="center" vertical="center"/>
      <protection/>
    </xf>
    <xf numFmtId="0" fontId="47" fillId="0" borderId="0">
      <alignment/>
      <protection/>
    </xf>
    <xf numFmtId="0" fontId="7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6" fillId="0" borderId="5">
      <alignment/>
      <protection/>
    </xf>
    <xf numFmtId="0" fontId="44" fillId="0" borderId="3">
      <alignment horizontal="center" vertical="center"/>
      <protection locked="0"/>
    </xf>
    <xf numFmtId="3" fontId="47" fillId="0" borderId="2">
      <alignment horizontal="center" vertical="top"/>
      <protection locked="0"/>
    </xf>
    <xf numFmtId="0" fontId="47" fillId="0" borderId="9">
      <alignment horizontal="center" vertical="center" wrapText="1"/>
      <protection locked="0"/>
    </xf>
    <xf numFmtId="0" fontId="47" fillId="0" borderId="8">
      <alignment horizontal="center" vertical="center"/>
      <protection locked="0"/>
    </xf>
    <xf numFmtId="0" fontId="47" fillId="0" borderId="8">
      <alignment horizontal="center" vertical="center" wrapText="1"/>
      <protection locked="0"/>
    </xf>
    <xf numFmtId="0" fontId="72" fillId="0" borderId="19" applyNumberFormat="0" applyFill="0" applyAlignment="0" applyProtection="0"/>
    <xf numFmtId="0" fontId="67" fillId="0" borderId="0" applyNumberFormat="0" applyFill="0" applyBorder="0" applyAlignment="0" applyProtection="0"/>
    <xf numFmtId="0" fontId="44" fillId="0" borderId="0">
      <alignment horizontal="right" wrapText="1"/>
      <protection locked="0"/>
    </xf>
    <xf numFmtId="3" fontId="46" fillId="0" borderId="12">
      <alignment horizontal="center" vertical="center"/>
      <protection/>
    </xf>
    <xf numFmtId="0" fontId="55" fillId="0" borderId="5">
      <alignment horizontal="center" vertical="center"/>
      <protection/>
    </xf>
    <xf numFmtId="4" fontId="44" fillId="0" borderId="5">
      <alignment horizontal="right" vertical="center"/>
      <protection/>
    </xf>
    <xf numFmtId="0" fontId="44" fillId="0" borderId="0">
      <alignment horizontal="right" vertical="center"/>
      <protection locked="0"/>
    </xf>
    <xf numFmtId="0" fontId="44" fillId="0" borderId="4">
      <alignment horizontal="left" vertical="center"/>
      <protection/>
    </xf>
    <xf numFmtId="0" fontId="46" fillId="0" borderId="4">
      <alignment horizontal="center" vertical="center" wrapText="1"/>
      <protection/>
    </xf>
    <xf numFmtId="0" fontId="0" fillId="14" borderId="0" applyNumberFormat="0" applyBorder="0" applyAlignment="0" applyProtection="0"/>
    <xf numFmtId="180" fontId="24" fillId="0" borderId="5">
      <alignment horizontal="right" vertical="center"/>
      <protection/>
    </xf>
    <xf numFmtId="0" fontId="0" fillId="15" borderId="20" applyNumberFormat="0" applyFont="0" applyAlignment="0" applyProtection="0"/>
    <xf numFmtId="0" fontId="59" fillId="16" borderId="0" applyNumberFormat="0" applyBorder="0" applyAlignment="0" applyProtection="0"/>
    <xf numFmtId="0" fontId="73" fillId="17" borderId="0" applyNumberFormat="0" applyBorder="0" applyAlignment="0" applyProtection="0"/>
    <xf numFmtId="0" fontId="46" fillId="0" borderId="0">
      <alignment horizontal="right" vertical="center"/>
      <protection locked="0"/>
    </xf>
    <xf numFmtId="0" fontId="74" fillId="18" borderId="0" applyNumberFormat="0" applyBorder="0" applyAlignment="0" applyProtection="0"/>
    <xf numFmtId="0" fontId="47" fillId="0" borderId="3">
      <alignment horizontal="center" vertical="center"/>
      <protection/>
    </xf>
    <xf numFmtId="0" fontId="47" fillId="0" borderId="11">
      <alignment horizontal="center" vertical="center" wrapText="1"/>
      <protection/>
    </xf>
    <xf numFmtId="0" fontId="47" fillId="0" borderId="13">
      <alignment horizontal="center" vertical="center" wrapText="1"/>
      <protection/>
    </xf>
    <xf numFmtId="0" fontId="75" fillId="5" borderId="21" applyNumberFormat="0" applyAlignment="0" applyProtection="0"/>
    <xf numFmtId="0" fontId="59" fillId="19" borderId="0" applyNumberFormat="0" applyBorder="0" applyAlignment="0" applyProtection="0"/>
    <xf numFmtId="0" fontId="46" fillId="0" borderId="9">
      <alignment horizontal="center" vertical="center" wrapText="1"/>
      <protection locked="0"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45" fillId="0" borderId="0">
      <alignment horizontal="center" vertical="top"/>
      <protection/>
    </xf>
    <xf numFmtId="0" fontId="46" fillId="0" borderId="6">
      <alignment horizontal="center" vertical="center" wrapText="1"/>
      <protection locked="0"/>
    </xf>
    <xf numFmtId="0" fontId="47" fillId="0" borderId="10">
      <alignment horizontal="center" vertical="center"/>
      <protection locked="0"/>
    </xf>
    <xf numFmtId="49" fontId="47" fillId="0" borderId="3">
      <alignment horizontal="center" vertical="center" wrapText="1"/>
      <protection/>
    </xf>
    <xf numFmtId="0" fontId="59" fillId="23" borderId="0" applyNumberFormat="0" applyBorder="0" applyAlignment="0" applyProtection="0"/>
    <xf numFmtId="0" fontId="0" fillId="24" borderId="0" applyNumberFormat="0" applyBorder="0" applyAlignment="0" applyProtection="0"/>
    <xf numFmtId="0" fontId="47" fillId="0" borderId="5">
      <alignment horizontal="center" vertical="center"/>
      <protection/>
    </xf>
    <xf numFmtId="0" fontId="47" fillId="0" borderId="1">
      <alignment horizontal="center" vertical="center" wrapText="1"/>
      <protection locked="0"/>
    </xf>
    <xf numFmtId="0" fontId="76" fillId="25" borderId="21" applyNumberFormat="0" applyAlignment="0" applyProtection="0"/>
    <xf numFmtId="0" fontId="0" fillId="26" borderId="0" applyNumberFormat="0" applyBorder="0" applyAlignment="0" applyProtection="0"/>
    <xf numFmtId="0" fontId="46" fillId="0" borderId="0">
      <alignment/>
      <protection/>
    </xf>
    <xf numFmtId="0" fontId="46" fillId="0" borderId="0">
      <alignment horizontal="right" vertical="center"/>
      <protection locked="0"/>
    </xf>
    <xf numFmtId="0" fontId="0" fillId="27" borderId="0" applyNumberFormat="0" applyBorder="0" applyAlignment="0" applyProtection="0"/>
    <xf numFmtId="0" fontId="44" fillId="0" borderId="4">
      <alignment horizontal="left" vertical="center" wrapText="1"/>
      <protection locked="0"/>
    </xf>
    <xf numFmtId="0" fontId="46" fillId="0" borderId="8">
      <alignment horizontal="center" vertical="center" wrapText="1"/>
      <protection/>
    </xf>
    <xf numFmtId="0" fontId="57" fillId="0" borderId="0">
      <alignment vertical="top"/>
      <protection locked="0"/>
    </xf>
    <xf numFmtId="0" fontId="46" fillId="0" borderId="2">
      <alignment horizontal="center" vertical="center" wrapText="1"/>
      <protection locked="0"/>
    </xf>
    <xf numFmtId="0" fontId="46" fillId="0" borderId="4">
      <alignment horizontal="center" vertical="center"/>
      <protection locked="0"/>
    </xf>
    <xf numFmtId="0" fontId="46" fillId="0" borderId="9">
      <alignment horizontal="center" vertical="center" wrapText="1"/>
      <protection/>
    </xf>
    <xf numFmtId="0" fontId="46" fillId="0" borderId="8">
      <alignment horizontal="center" vertical="center"/>
      <protection locked="0"/>
    </xf>
    <xf numFmtId="44" fontId="0" fillId="0" borderId="0" applyFont="0" applyFill="0" applyBorder="0" applyAlignment="0" applyProtection="0"/>
    <xf numFmtId="0" fontId="46" fillId="0" borderId="2">
      <alignment horizontal="center" vertical="center" wrapText="1"/>
      <protection/>
    </xf>
    <xf numFmtId="0" fontId="46" fillId="0" borderId="5">
      <alignment horizontal="center" vertical="center"/>
      <protection locked="0"/>
    </xf>
    <xf numFmtId="0" fontId="47" fillId="0" borderId="2">
      <alignment horizontal="center" vertical="center"/>
      <protection locked="0"/>
    </xf>
    <xf numFmtId="0" fontId="44" fillId="0" borderId="2">
      <alignment horizontal="left" vertical="center" wrapText="1"/>
      <protection/>
    </xf>
    <xf numFmtId="0" fontId="46" fillId="0" borderId="13">
      <alignment horizontal="center" vertical="center" wrapText="1"/>
      <protection locked="0"/>
    </xf>
    <xf numFmtId="0" fontId="44" fillId="0" borderId="0">
      <alignment vertical="top"/>
      <protection locked="0"/>
    </xf>
    <xf numFmtId="0" fontId="77" fillId="0" borderId="16" applyNumberFormat="0" applyFill="0" applyAlignment="0" applyProtection="0"/>
    <xf numFmtId="9" fontId="0" fillId="0" borderId="0" applyFont="0" applyFill="0" applyBorder="0" applyAlignment="0" applyProtection="0"/>
    <xf numFmtId="49" fontId="47" fillId="0" borderId="9">
      <alignment horizontal="center" vertical="center" wrapText="1"/>
      <protection/>
    </xf>
    <xf numFmtId="0" fontId="46" fillId="0" borderId="0">
      <alignment/>
      <protection/>
    </xf>
    <xf numFmtId="0" fontId="44" fillId="0" borderId="4">
      <alignment horizontal="left" vertical="center"/>
      <protection locked="0"/>
    </xf>
    <xf numFmtId="0" fontId="58" fillId="0" borderId="0">
      <alignment horizontal="center" vertical="center"/>
      <protection/>
    </xf>
    <xf numFmtId="0" fontId="47" fillId="0" borderId="12">
      <alignment horizontal="center" vertical="center"/>
      <protection locked="0"/>
    </xf>
    <xf numFmtId="0" fontId="44" fillId="0" borderId="2">
      <alignment horizontal="right" vertical="center"/>
      <protection/>
    </xf>
    <xf numFmtId="3" fontId="46" fillId="0" borderId="2">
      <alignment horizontal="center" vertical="center"/>
      <protection/>
    </xf>
    <xf numFmtId="0" fontId="46" fillId="0" borderId="5">
      <alignment/>
      <protection/>
    </xf>
    <xf numFmtId="0" fontId="46" fillId="0" borderId="0">
      <alignment horizontal="right"/>
      <protection locked="0"/>
    </xf>
    <xf numFmtId="0" fontId="47" fillId="0" borderId="11">
      <alignment horizontal="center" vertical="center"/>
      <protection/>
    </xf>
    <xf numFmtId="0" fontId="47" fillId="0" borderId="12">
      <alignment horizontal="center" vertical="center" wrapText="1"/>
      <protection locked="0"/>
    </xf>
    <xf numFmtId="0" fontId="47" fillId="0" borderId="12">
      <alignment horizontal="center" vertical="center"/>
      <protection/>
    </xf>
    <xf numFmtId="0" fontId="59" fillId="28" borderId="0" applyNumberFormat="0" applyBorder="0" applyAlignment="0" applyProtection="0"/>
    <xf numFmtId="0" fontId="46" fillId="0" borderId="12">
      <alignment horizontal="center" vertical="center"/>
      <protection/>
    </xf>
    <xf numFmtId="0" fontId="46" fillId="0" borderId="11">
      <alignment horizontal="center" vertical="center" wrapText="1"/>
      <protection locked="0"/>
    </xf>
    <xf numFmtId="0" fontId="46" fillId="0" borderId="5">
      <alignment horizontal="center" vertical="center"/>
      <protection/>
    </xf>
    <xf numFmtId="0" fontId="59" fillId="29" borderId="0" applyNumberFormat="0" applyBorder="0" applyAlignment="0" applyProtection="0"/>
    <xf numFmtId="0" fontId="44" fillId="0" borderId="5">
      <alignment horizontal="left" vertical="center"/>
      <protection/>
    </xf>
    <xf numFmtId="0" fontId="46" fillId="0" borderId="10">
      <alignment horizontal="center" vertical="center" wrapText="1"/>
      <protection/>
    </xf>
    <xf numFmtId="0" fontId="44" fillId="0" borderId="5">
      <alignment horizontal="left" vertical="center" wrapText="1"/>
      <protection locked="0"/>
    </xf>
    <xf numFmtId="177" fontId="24" fillId="0" borderId="5">
      <alignment horizontal="right" vertical="center"/>
      <protection/>
    </xf>
    <xf numFmtId="0" fontId="47" fillId="0" borderId="3">
      <alignment horizontal="center" vertical="center" wrapText="1"/>
      <protection/>
    </xf>
    <xf numFmtId="0" fontId="44" fillId="0" borderId="0">
      <alignment horizontal="left" vertical="center" wrapText="1"/>
      <protection locked="0"/>
    </xf>
    <xf numFmtId="0" fontId="47" fillId="0" borderId="9">
      <alignment horizontal="center" vertical="center"/>
      <protection/>
    </xf>
    <xf numFmtId="42" fontId="0" fillId="0" borderId="0" applyFont="0" applyFill="0" applyBorder="0" applyAlignment="0" applyProtection="0"/>
    <xf numFmtId="176" fontId="24" fillId="0" borderId="5">
      <alignment horizontal="right" vertical="center"/>
      <protection/>
    </xf>
    <xf numFmtId="0" fontId="47" fillId="0" borderId="9">
      <alignment horizontal="center" vertical="center" wrapText="1"/>
      <protection/>
    </xf>
    <xf numFmtId="0" fontId="0" fillId="30" borderId="0" applyNumberFormat="0" applyBorder="0" applyAlignment="0" applyProtection="0"/>
    <xf numFmtId="49" fontId="24" fillId="0" borderId="5">
      <alignment horizontal="left" vertical="center" wrapText="1"/>
      <protection/>
    </xf>
    <xf numFmtId="0" fontId="54" fillId="0" borderId="0">
      <alignment vertical="top"/>
      <protection/>
    </xf>
    <xf numFmtId="0" fontId="47" fillId="0" borderId="0">
      <alignment horizontal="right" wrapText="1"/>
      <protection/>
    </xf>
    <xf numFmtId="179" fontId="24" fillId="0" borderId="5">
      <alignment horizontal="right" vertical="center"/>
      <protection/>
    </xf>
    <xf numFmtId="0" fontId="78" fillId="0" borderId="0">
      <alignment horizontal="center" vertical="center"/>
      <protection/>
    </xf>
    <xf numFmtId="0" fontId="59" fillId="31" borderId="0" applyNumberFormat="0" applyBorder="0" applyAlignment="0" applyProtection="0"/>
    <xf numFmtId="0" fontId="47" fillId="0" borderId="0">
      <alignment/>
      <protection locked="0"/>
    </xf>
    <xf numFmtId="0" fontId="47" fillId="0" borderId="7">
      <alignment horizontal="center" vertical="center" wrapText="1"/>
      <protection/>
    </xf>
    <xf numFmtId="0" fontId="44" fillId="0" borderId="0">
      <alignment horizontal="right" vertical="center"/>
      <protection/>
    </xf>
    <xf numFmtId="49" fontId="47" fillId="0" borderId="5">
      <alignment horizontal="center" vertical="center"/>
      <protection/>
    </xf>
    <xf numFmtId="0" fontId="47" fillId="0" borderId="0">
      <alignment horizontal="right" vertical="center"/>
      <protection locked="0"/>
    </xf>
    <xf numFmtId="0" fontId="44" fillId="0" borderId="3">
      <alignment horizontal="center" vertical="center" wrapText="1"/>
      <protection locked="0"/>
    </xf>
    <xf numFmtId="0" fontId="47" fillId="0" borderId="0">
      <alignment horizontal="left" vertical="center"/>
      <protection/>
    </xf>
    <xf numFmtId="0" fontId="47" fillId="0" borderId="11">
      <alignment horizontal="center" vertical="center"/>
      <protection/>
    </xf>
    <xf numFmtId="0" fontId="47" fillId="0" borderId="10">
      <alignment horizontal="center" vertical="center" wrapText="1"/>
      <protection/>
    </xf>
    <xf numFmtId="0" fontId="47" fillId="0" borderId="12">
      <alignment horizontal="center" vertical="center"/>
      <protection/>
    </xf>
    <xf numFmtId="0" fontId="47" fillId="0" borderId="12">
      <alignment horizontal="center" vertical="center" wrapText="1"/>
      <protection/>
    </xf>
    <xf numFmtId="0" fontId="44" fillId="0" borderId="9">
      <alignment horizontal="left" vertical="center" wrapText="1"/>
      <protection locked="0"/>
    </xf>
    <xf numFmtId="49" fontId="46" fillId="0" borderId="0">
      <alignment/>
      <protection/>
    </xf>
    <xf numFmtId="0" fontId="46" fillId="0" borderId="5">
      <alignment horizontal="center" vertical="center"/>
      <protection locked="0"/>
    </xf>
    <xf numFmtId="0" fontId="46" fillId="0" borderId="9">
      <alignment horizontal="center"/>
      <protection/>
    </xf>
    <xf numFmtId="0" fontId="46" fillId="0" borderId="2">
      <alignment horizontal="center" vertical="top"/>
      <protection/>
    </xf>
    <xf numFmtId="0" fontId="47" fillId="0" borderId="2">
      <alignment horizontal="center" vertical="center" wrapText="1"/>
      <protection/>
    </xf>
    <xf numFmtId="0" fontId="46" fillId="0" borderId="0">
      <alignment/>
      <protection/>
    </xf>
    <xf numFmtId="0" fontId="47" fillId="0" borderId="2">
      <alignment horizontal="center" vertical="center"/>
      <protection/>
    </xf>
    <xf numFmtId="0" fontId="47" fillId="0" borderId="4">
      <alignment horizontal="center" vertical="center"/>
      <protection locked="0"/>
    </xf>
    <xf numFmtId="0" fontId="44" fillId="0" borderId="0">
      <alignment horizontal="right" wrapText="1"/>
      <protection locked="0"/>
    </xf>
    <xf numFmtId="0" fontId="44" fillId="0" borderId="0">
      <alignment horizontal="right"/>
      <protection/>
    </xf>
    <xf numFmtId="0" fontId="47" fillId="0" borderId="0">
      <alignment horizontal="left" vertical="center"/>
      <protection locked="0"/>
    </xf>
    <xf numFmtId="0" fontId="46" fillId="0" borderId="2">
      <alignment horizontal="center" vertical="center" wrapText="1"/>
      <protection/>
    </xf>
    <xf numFmtId="0" fontId="59" fillId="32" borderId="0" applyNumberFormat="0" applyBorder="0" applyAlignment="0" applyProtection="0"/>
    <xf numFmtId="0" fontId="46" fillId="0" borderId="6">
      <alignment horizontal="center" vertical="center" wrapText="1"/>
      <protection/>
    </xf>
    <xf numFmtId="3" fontId="47" fillId="0" borderId="2">
      <alignment horizontal="center" vertical="center"/>
      <protection locked="0"/>
    </xf>
    <xf numFmtId="0" fontId="46" fillId="0" borderId="0">
      <alignment vertical="top"/>
      <protection locked="0"/>
    </xf>
    <xf numFmtId="49" fontId="46" fillId="0" borderId="0">
      <alignment/>
      <protection locked="0"/>
    </xf>
    <xf numFmtId="3" fontId="47" fillId="0" borderId="2">
      <alignment horizontal="center" vertical="center"/>
      <protection/>
    </xf>
  </cellStyleXfs>
  <cellXfs count="273">
    <xf numFmtId="0" fontId="0" fillId="0" borderId="0" xfId="0" applyFont="1" applyBorder="1" applyAlignment="1">
      <alignment/>
    </xf>
    <xf numFmtId="49" fontId="46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left" vertical="center"/>
      <protection locked="0"/>
    </xf>
    <xf numFmtId="0" fontId="47" fillId="0" borderId="0" xfId="0" applyFont="1" applyBorder="1" applyAlignment="1">
      <alignment horizontal="left" vertical="center"/>
    </xf>
    <xf numFmtId="0" fontId="47" fillId="0" borderId="5" xfId="0" applyFont="1" applyBorder="1" applyAlignment="1" applyProtection="1">
      <alignment horizontal="center" vertical="center" wrapText="1"/>
      <protection locked="0"/>
    </xf>
    <xf numFmtId="0" fontId="47" fillId="0" borderId="5" xfId="0" applyFont="1" applyBorder="1" applyAlignment="1">
      <alignment horizontal="center" vertical="center" wrapText="1"/>
    </xf>
    <xf numFmtId="0" fontId="46" fillId="0" borderId="5" xfId="245" applyFont="1" applyBorder="1">
      <alignment horizontal="center" vertical="center"/>
      <protection/>
    </xf>
    <xf numFmtId="49" fontId="79" fillId="0" borderId="5" xfId="258" applyNumberFormat="1" applyFont="1" applyBorder="1">
      <alignment horizontal="left" vertical="center" wrapText="1"/>
      <protection/>
    </xf>
    <xf numFmtId="0" fontId="0" fillId="0" borderId="5" xfId="0" applyFont="1" applyBorder="1" applyAlignment="1">
      <alignment/>
    </xf>
    <xf numFmtId="0" fontId="44" fillId="0" borderId="5" xfId="269" applyFont="1" applyBorder="1">
      <alignment horizontal="center" vertical="center" wrapText="1"/>
      <protection locked="0"/>
    </xf>
    <xf numFmtId="0" fontId="44" fillId="0" borderId="5" xfId="214" applyFont="1" applyBorder="1">
      <alignment horizontal="left" vertical="center" wrapText="1"/>
      <protection locked="0"/>
    </xf>
    <xf numFmtId="0" fontId="44" fillId="0" borderId="5" xfId="275" applyFont="1" applyBorder="1">
      <alignment horizontal="left" vertical="center" wrapText="1"/>
      <protection locked="0"/>
    </xf>
    <xf numFmtId="0" fontId="46" fillId="0" borderId="0" xfId="0" applyFont="1" applyBorder="1" applyAlignment="1" applyProtection="1">
      <alignment horizontal="right" vertical="center"/>
      <protection locked="0"/>
    </xf>
    <xf numFmtId="0" fontId="47" fillId="0" borderId="0" xfId="0" applyFont="1" applyBorder="1" applyAlignment="1">
      <alignment/>
    </xf>
    <xf numFmtId="0" fontId="46" fillId="0" borderId="0" xfId="0" applyFont="1" applyBorder="1" applyAlignment="1" applyProtection="1">
      <alignment horizontal="right"/>
      <protection locked="0"/>
    </xf>
    <xf numFmtId="0" fontId="47" fillId="0" borderId="5" xfId="0" applyFont="1" applyBorder="1" applyAlignment="1">
      <alignment horizontal="center" vertical="center"/>
    </xf>
    <xf numFmtId="0" fontId="46" fillId="0" borderId="5" xfId="277" applyFont="1" applyBorder="1">
      <alignment horizontal="center" vertical="center"/>
      <protection locked="0"/>
    </xf>
    <xf numFmtId="176" fontId="79" fillId="0" borderId="5" xfId="0" applyNumberFormat="1" applyFont="1" applyBorder="1" applyAlignment="1">
      <alignment horizontal="right" vertical="center"/>
    </xf>
    <xf numFmtId="49" fontId="46" fillId="0" borderId="0" xfId="159" applyNumberFormat="1" applyFont="1" applyBorder="1">
      <alignment/>
      <protection/>
    </xf>
    <xf numFmtId="0" fontId="45" fillId="0" borderId="0" xfId="138" applyFont="1" applyBorder="1">
      <alignment horizontal="center" vertical="center"/>
      <protection/>
    </xf>
    <xf numFmtId="0" fontId="47" fillId="0" borderId="0" xfId="270" applyFont="1" applyBorder="1">
      <alignment horizontal="left" vertical="center"/>
      <protection/>
    </xf>
    <xf numFmtId="0" fontId="47" fillId="0" borderId="11" xfId="118" applyFont="1" applyBorder="1">
      <alignment horizontal="center" vertical="center" wrapText="1"/>
      <protection locked="0"/>
    </xf>
    <xf numFmtId="0" fontId="47" fillId="0" borderId="11" xfId="193" applyFont="1" applyBorder="1">
      <alignment horizontal="center" vertical="center" wrapText="1"/>
      <protection/>
    </xf>
    <xf numFmtId="0" fontId="47" fillId="0" borderId="10" xfId="135" applyFont="1" applyBorder="1">
      <alignment horizontal="center" vertical="center" wrapText="1"/>
      <protection locked="0"/>
    </xf>
    <xf numFmtId="0" fontId="47" fillId="0" borderId="10" xfId="272" applyFont="1" applyBorder="1">
      <alignment horizontal="center" vertical="center" wrapText="1"/>
      <protection/>
    </xf>
    <xf numFmtId="0" fontId="47" fillId="0" borderId="12" xfId="240" applyFont="1" applyBorder="1">
      <alignment horizontal="center" vertical="center" wrapText="1"/>
      <protection locked="0"/>
    </xf>
    <xf numFmtId="0" fontId="47" fillId="0" borderId="12" xfId="274" applyFont="1" applyBorder="1">
      <alignment horizontal="center" vertical="center" wrapText="1"/>
      <protection/>
    </xf>
    <xf numFmtId="0" fontId="44" fillId="0" borderId="5" xfId="50" applyFont="1" applyBorder="1">
      <alignment horizontal="left" vertical="center" wrapText="1"/>
      <protection/>
    </xf>
    <xf numFmtId="0" fontId="46" fillId="0" borderId="3" xfId="106" applyFont="1" applyBorder="1">
      <alignment horizontal="center" vertical="center" wrapText="1"/>
      <protection locked="0"/>
    </xf>
    <xf numFmtId="0" fontId="44" fillId="0" borderId="4" xfId="183" applyFont="1" applyBorder="1">
      <alignment horizontal="left" vertical="center"/>
      <protection/>
    </xf>
    <xf numFmtId="0" fontId="47" fillId="0" borderId="0" xfId="167" applyFont="1" applyBorder="1">
      <alignment/>
      <protection/>
    </xf>
    <xf numFmtId="0" fontId="47" fillId="0" borderId="11" xfId="271" applyFont="1" applyBorder="1">
      <alignment horizontal="center" vertical="center"/>
      <protection/>
    </xf>
    <xf numFmtId="0" fontId="47" fillId="0" borderId="10" xfId="91" applyFont="1" applyBorder="1">
      <alignment horizontal="center" vertical="center"/>
      <protection/>
    </xf>
    <xf numFmtId="0" fontId="47" fillId="0" borderId="12" xfId="273" applyFont="1" applyBorder="1">
      <alignment horizontal="center" vertical="center"/>
      <protection/>
    </xf>
    <xf numFmtId="0" fontId="44" fillId="0" borderId="9" xfId="51" applyFont="1" applyBorder="1">
      <alignment horizontal="left" vertical="center"/>
      <protection/>
    </xf>
    <xf numFmtId="0" fontId="46" fillId="0" borderId="0" xfId="212" applyFont="1" applyBorder="1">
      <alignment horizontal="right" vertical="center"/>
      <protection locked="0"/>
    </xf>
    <xf numFmtId="0" fontId="47" fillId="0" borderId="3" xfId="192" applyFont="1" applyBorder="1">
      <alignment horizontal="center" vertical="center"/>
      <protection/>
    </xf>
    <xf numFmtId="0" fontId="47" fillId="0" borderId="4" xfId="166" applyFont="1" applyBorder="1">
      <alignment horizontal="center" vertical="center"/>
      <protection/>
    </xf>
    <xf numFmtId="0" fontId="47" fillId="0" borderId="9" xfId="253" applyFont="1" applyBorder="1">
      <alignment horizontal="center" vertical="center"/>
      <protection/>
    </xf>
    <xf numFmtId="0" fontId="51" fillId="0" borderId="0" xfId="64" applyFont="1" applyBorder="1">
      <alignment horizontal="center" vertical="center" wrapText="1"/>
      <protection/>
    </xf>
    <xf numFmtId="0" fontId="44" fillId="0" borderId="0" xfId="0" applyFont="1" applyBorder="1" applyAlignment="1">
      <alignment horizontal="left" vertical="center"/>
    </xf>
    <xf numFmtId="0" fontId="47" fillId="0" borderId="5" xfId="59" applyFont="1" applyBorder="1">
      <alignment horizontal="center" vertical="center" wrapText="1"/>
      <protection/>
    </xf>
    <xf numFmtId="0" fontId="44" fillId="0" borderId="5" xfId="55" applyFont="1" applyBorder="1">
      <alignment horizontal="center" vertical="center" wrapText="1"/>
      <protection locked="0"/>
    </xf>
    <xf numFmtId="0" fontId="44" fillId="0" borderId="9" xfId="126" applyFont="1" applyBorder="1">
      <alignment vertical="center" wrapText="1"/>
      <protection locked="0"/>
    </xf>
    <xf numFmtId="0" fontId="44" fillId="0" borderId="0" xfId="266" applyFont="1" applyBorder="1">
      <alignment horizontal="right" vertical="center"/>
      <protection/>
    </xf>
    <xf numFmtId="0" fontId="47" fillId="0" borderId="3" xfId="251" applyFont="1" applyBorder="1">
      <alignment horizontal="center" vertical="center" wrapText="1"/>
      <protection/>
    </xf>
    <xf numFmtId="0" fontId="47" fillId="0" borderId="4" xfId="58" applyFont="1" applyBorder="1">
      <alignment horizontal="center" vertical="center" wrapText="1"/>
      <protection/>
    </xf>
    <xf numFmtId="0" fontId="47" fillId="0" borderId="9" xfId="256" applyFont="1" applyBorder="1">
      <alignment horizontal="center" vertical="center" wrapText="1"/>
      <protection/>
    </xf>
    <xf numFmtId="0" fontId="51" fillId="0" borderId="0" xfId="0" applyFont="1" applyBorder="1" applyAlignment="1">
      <alignment horizontal="center" vertical="center"/>
    </xf>
    <xf numFmtId="0" fontId="47" fillId="0" borderId="5" xfId="47" applyFont="1" applyBorder="1">
      <alignment horizontal="center" vertical="center"/>
      <protection locked="0"/>
    </xf>
    <xf numFmtId="0" fontId="47" fillId="0" borderId="5" xfId="163" applyFont="1" applyBorder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right" vertical="center"/>
      <protection locked="0"/>
    </xf>
    <xf numFmtId="0" fontId="46" fillId="0" borderId="0" xfId="165" applyFont="1" applyBorder="1">
      <alignment horizontal="right" vertical="center"/>
      <protection/>
    </xf>
    <xf numFmtId="0" fontId="58" fillId="0" borderId="0" xfId="113" applyFont="1" applyBorder="1">
      <alignment horizontal="center" vertical="center" wrapText="1"/>
      <protection/>
    </xf>
    <xf numFmtId="0" fontId="58" fillId="0" borderId="0" xfId="233" applyFont="1" applyBorder="1">
      <alignment horizontal="center" vertical="center"/>
      <protection/>
    </xf>
    <xf numFmtId="0" fontId="47" fillId="0" borderId="0" xfId="0" applyFont="1" applyBorder="1" applyAlignment="1">
      <alignment horizontal="left" vertical="center" wrapText="1"/>
    </xf>
    <xf numFmtId="0" fontId="47" fillId="0" borderId="0" xfId="39" applyFont="1" applyBorder="1">
      <alignment wrapText="1"/>
      <protection/>
    </xf>
    <xf numFmtId="0" fontId="47" fillId="0" borderId="0" xfId="260" applyFont="1" applyBorder="1">
      <alignment horizontal="right" wrapText="1"/>
      <protection/>
    </xf>
    <xf numFmtId="0" fontId="47" fillId="0" borderId="5" xfId="265" applyFont="1" applyBorder="1">
      <alignment horizontal="center" vertical="center" wrapText="1"/>
      <protection/>
    </xf>
    <xf numFmtId="0" fontId="47" fillId="0" borderId="5" xfId="207" applyFont="1" applyBorder="1">
      <alignment horizontal="center" vertical="center"/>
      <protection/>
    </xf>
    <xf numFmtId="0" fontId="47" fillId="0" borderId="5" xfId="96" applyFont="1" applyBorder="1">
      <alignment vertical="center" wrapText="1"/>
      <protection/>
    </xf>
    <xf numFmtId="0" fontId="54" fillId="0" borderId="0" xfId="259" applyFont="1" applyBorder="1">
      <alignment vertical="top"/>
      <protection/>
    </xf>
    <xf numFmtId="0" fontId="47" fillId="0" borderId="0" xfId="264" applyFont="1" applyBorder="1">
      <alignment/>
      <protection locked="0"/>
    </xf>
    <xf numFmtId="0" fontId="47" fillId="0" borderId="5" xfId="0" applyFont="1" applyBorder="1" applyAlignment="1" applyProtection="1">
      <alignment horizontal="center" vertical="center"/>
      <protection locked="0"/>
    </xf>
    <xf numFmtId="0" fontId="44" fillId="0" borderId="0" xfId="182" applyFont="1" applyBorder="1">
      <alignment horizontal="right" vertical="center"/>
      <protection locked="0"/>
    </xf>
    <xf numFmtId="0" fontId="47" fillId="0" borderId="0" xfId="268" applyFont="1" applyBorder="1">
      <alignment horizontal="right" vertical="center"/>
      <protection locked="0"/>
    </xf>
    <xf numFmtId="0" fontId="46" fillId="0" borderId="5" xfId="42" applyFont="1" applyBorder="1">
      <alignment horizontal="center"/>
      <protection/>
    </xf>
    <xf numFmtId="0" fontId="46" fillId="0" borderId="0" xfId="25" applyFont="1" applyBorder="1">
      <alignment wrapText="1"/>
      <protection/>
    </xf>
    <xf numFmtId="0" fontId="46" fillId="0" borderId="0" xfId="22" applyFont="1" applyBorder="1">
      <alignment/>
      <protection locked="0"/>
    </xf>
    <xf numFmtId="0" fontId="45" fillId="0" borderId="0" xfId="24" applyFont="1" applyBorder="1">
      <alignment horizontal="center" vertical="center" wrapText="1"/>
      <protection/>
    </xf>
    <xf numFmtId="0" fontId="45" fillId="0" borderId="0" xfId="104" applyFont="1" applyBorder="1">
      <alignment horizontal="center" vertical="center"/>
      <protection locked="0"/>
    </xf>
    <xf numFmtId="0" fontId="44" fillId="0" borderId="0" xfId="18" applyFont="1" applyBorder="1">
      <alignment horizontal="left" vertical="center" wrapText="1"/>
      <protection/>
    </xf>
    <xf numFmtId="0" fontId="47" fillId="0" borderId="6" xfId="34" applyFont="1" applyBorder="1">
      <alignment horizontal="center" vertical="center" wrapText="1"/>
      <protection/>
    </xf>
    <xf numFmtId="0" fontId="47" fillId="0" borderId="6" xfId="37" applyFont="1" applyBorder="1">
      <alignment horizontal="center" vertical="center" wrapText="1"/>
      <protection locked="0"/>
    </xf>
    <xf numFmtId="0" fontId="47" fillId="0" borderId="13" xfId="194" applyFont="1" applyBorder="1">
      <alignment horizontal="center" vertical="center" wrapText="1"/>
      <protection/>
    </xf>
    <xf numFmtId="0" fontId="47" fillId="0" borderId="13" xfId="90" applyFont="1" applyBorder="1">
      <alignment horizontal="center" vertical="center" wrapText="1"/>
      <protection locked="0"/>
    </xf>
    <xf numFmtId="0" fontId="47" fillId="0" borderId="2" xfId="280" applyFont="1" applyBorder="1">
      <alignment horizontal="center" vertical="center" wrapText="1"/>
      <protection/>
    </xf>
    <xf numFmtId="0" fontId="47" fillId="0" borderId="2" xfId="23" applyFont="1" applyBorder="1">
      <alignment horizontal="center" vertical="center" wrapText="1"/>
      <protection locked="0"/>
    </xf>
    <xf numFmtId="0" fontId="44" fillId="0" borderId="2" xfId="225" applyFont="1" applyBorder="1">
      <alignment horizontal="left" vertical="center" wrapText="1"/>
      <protection/>
    </xf>
    <xf numFmtId="0" fontId="44" fillId="0" borderId="2" xfId="21" applyFont="1" applyBorder="1">
      <alignment horizontal="right" vertical="center"/>
      <protection locked="0"/>
    </xf>
    <xf numFmtId="0" fontId="44" fillId="0" borderId="1" xfId="15" applyFont="1" applyBorder="1">
      <alignment horizontal="center" vertical="center"/>
      <protection/>
    </xf>
    <xf numFmtId="0" fontId="44" fillId="0" borderId="8" xfId="36" applyFont="1" applyBorder="1">
      <alignment horizontal="left" vertical="center"/>
      <protection/>
    </xf>
    <xf numFmtId="0" fontId="44" fillId="0" borderId="2" xfId="89" applyFont="1" applyBorder="1">
      <alignment horizontal="left" vertical="center"/>
      <protection/>
    </xf>
    <xf numFmtId="0" fontId="44" fillId="0" borderId="0" xfId="19" applyFont="1" applyBorder="1">
      <alignment vertical="top" wrapText="1"/>
      <protection locked="0"/>
    </xf>
    <xf numFmtId="0" fontId="45" fillId="0" borderId="0" xfId="17" applyFont="1" applyBorder="1">
      <alignment horizontal="center" vertical="center" wrapText="1"/>
      <protection locked="0"/>
    </xf>
    <xf numFmtId="0" fontId="47" fillId="0" borderId="4" xfId="49" applyFont="1" applyBorder="1">
      <alignment horizontal="center" vertical="center" wrapText="1"/>
      <protection locked="0"/>
    </xf>
    <xf numFmtId="0" fontId="44" fillId="0" borderId="0" xfId="20" applyFont="1" applyBorder="1">
      <alignment horizontal="right"/>
      <protection locked="0"/>
    </xf>
    <xf numFmtId="0" fontId="47" fillId="0" borderId="4" xfId="283" applyFont="1" applyBorder="1">
      <alignment horizontal="center" vertical="center"/>
      <protection locked="0"/>
    </xf>
    <xf numFmtId="0" fontId="47" fillId="0" borderId="8" xfId="144" applyFont="1" applyBorder="1">
      <alignment horizontal="center" vertical="center" wrapText="1"/>
      <protection/>
    </xf>
    <xf numFmtId="0" fontId="47" fillId="0" borderId="8" xfId="174" applyFont="1" applyBorder="1">
      <alignment horizontal="center" vertical="center"/>
      <protection locked="0"/>
    </xf>
    <xf numFmtId="0" fontId="44" fillId="0" borderId="0" xfId="16" applyFont="1" applyBorder="1">
      <alignment horizontal="right" vertical="center" wrapText="1"/>
      <protection locked="0"/>
    </xf>
    <xf numFmtId="0" fontId="44" fillId="0" borderId="0" xfId="121" applyFont="1" applyBorder="1">
      <alignment horizontal="right" vertical="center" wrapText="1"/>
      <protection/>
    </xf>
    <xf numFmtId="0" fontId="44" fillId="0" borderId="0" xfId="284" applyFont="1" applyBorder="1">
      <alignment horizontal="right" wrapText="1"/>
      <protection locked="0"/>
    </xf>
    <xf numFmtId="0" fontId="44" fillId="0" borderId="0" xfId="0" applyFont="1" applyBorder="1" applyAlignment="1">
      <alignment horizontal="right" wrapText="1"/>
    </xf>
    <xf numFmtId="0" fontId="47" fillId="0" borderId="8" xfId="175" applyFont="1" applyBorder="1">
      <alignment horizontal="center" vertical="center" wrapText="1"/>
      <protection locked="0"/>
    </xf>
    <xf numFmtId="0" fontId="47" fillId="0" borderId="2" xfId="282" applyFont="1" applyBorder="1">
      <alignment horizontal="center" vertical="center"/>
      <protection/>
    </xf>
    <xf numFmtId="0" fontId="47" fillId="0" borderId="2" xfId="224" applyFont="1" applyBorder="1">
      <alignment horizontal="center" vertical="center"/>
      <protection locked="0"/>
    </xf>
    <xf numFmtId="0" fontId="44" fillId="0" borderId="2" xfId="45" applyFont="1" applyBorder="1">
      <alignment horizontal="right" vertical="center"/>
      <protection/>
    </xf>
    <xf numFmtId="0" fontId="44" fillId="0" borderId="0" xfId="0" applyFont="1" applyBorder="1" applyAlignment="1">
      <alignment horizontal="right"/>
    </xf>
    <xf numFmtId="0" fontId="53" fillId="0" borderId="0" xfId="68" applyFont="1" applyBorder="1">
      <alignment horizontal="right"/>
      <protection locked="0"/>
    </xf>
    <xf numFmtId="49" fontId="53" fillId="0" borderId="0" xfId="67" applyNumberFormat="1" applyFont="1" applyBorder="1">
      <alignment/>
      <protection locked="0"/>
    </xf>
    <xf numFmtId="0" fontId="46" fillId="0" borderId="0" xfId="92" applyFont="1" applyBorder="1">
      <alignment horizontal="right"/>
      <protection/>
    </xf>
    <xf numFmtId="0" fontId="52" fillId="0" borderId="0" xfId="53" applyFont="1" applyBorder="1">
      <alignment horizontal="center" vertical="center" wrapText="1"/>
      <protection locked="0"/>
    </xf>
    <xf numFmtId="0" fontId="52" fillId="0" borderId="0" xfId="60" applyFont="1" applyBorder="1">
      <alignment horizontal="center" vertical="center"/>
      <protection locked="0"/>
    </xf>
    <xf numFmtId="0" fontId="52" fillId="0" borderId="0" xfId="54" applyFont="1" applyBorder="1">
      <alignment horizontal="center" vertical="center"/>
      <protection/>
    </xf>
    <xf numFmtId="0" fontId="44" fillId="0" borderId="0" xfId="137" applyFont="1" applyBorder="1">
      <alignment horizontal="left" vertical="center"/>
      <protection locked="0"/>
    </xf>
    <xf numFmtId="0" fontId="47" fillId="0" borderId="11" xfId="69" applyFont="1" applyBorder="1">
      <alignment horizontal="center" vertical="center"/>
      <protection locked="0"/>
    </xf>
    <xf numFmtId="49" fontId="47" fillId="0" borderId="11" xfId="65" applyNumberFormat="1" applyFont="1" applyBorder="1">
      <alignment horizontal="center" vertical="center" wrapText="1"/>
      <protection locked="0"/>
    </xf>
    <xf numFmtId="0" fontId="47" fillId="0" borderId="10" xfId="203" applyFont="1" applyBorder="1">
      <alignment horizontal="center" vertical="center"/>
      <protection locked="0"/>
    </xf>
    <xf numFmtId="49" fontId="47" fillId="0" borderId="10" xfId="63" applyNumberFormat="1" applyFont="1" applyBorder="1">
      <alignment horizontal="center" vertical="center" wrapText="1"/>
      <protection locked="0"/>
    </xf>
    <xf numFmtId="49" fontId="47" fillId="0" borderId="5" xfId="61" applyNumberFormat="1" applyFont="1" applyBorder="1">
      <alignment horizontal="center" vertical="center"/>
      <protection locked="0"/>
    </xf>
    <xf numFmtId="0" fontId="44" fillId="0" borderId="5" xfId="249" applyFont="1" applyBorder="1">
      <alignment horizontal="left" vertical="center" wrapText="1"/>
      <protection locked="0"/>
    </xf>
    <xf numFmtId="0" fontId="46" fillId="0" borderId="4" xfId="52" applyFont="1" applyBorder="1">
      <alignment horizontal="center" vertical="center"/>
      <protection locked="0"/>
    </xf>
    <xf numFmtId="0" fontId="46" fillId="0" borderId="9" xfId="57" applyFont="1" applyBorder="1">
      <alignment horizontal="center" vertical="center"/>
      <protection locked="0"/>
    </xf>
    <xf numFmtId="0" fontId="44" fillId="0" borderId="0" xfId="285" applyFont="1" applyBorder="1">
      <alignment horizontal="right"/>
      <protection/>
    </xf>
    <xf numFmtId="0" fontId="46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 vertical="center"/>
    </xf>
    <xf numFmtId="49" fontId="47" fillId="0" borderId="5" xfId="65" applyNumberFormat="1" applyFont="1" applyBorder="1">
      <alignment horizontal="center" vertical="center" wrapText="1"/>
      <protection locked="0"/>
    </xf>
    <xf numFmtId="49" fontId="47" fillId="0" borderId="5" xfId="63" applyNumberFormat="1" applyFont="1" applyBorder="1">
      <alignment horizontal="center" vertical="center" wrapText="1"/>
      <protection locked="0"/>
    </xf>
    <xf numFmtId="0" fontId="46" fillId="0" borderId="5" xfId="0" applyFont="1" applyBorder="1" applyAlignment="1" applyProtection="1">
      <alignment horizontal="center" vertical="center"/>
      <protection locked="0"/>
    </xf>
    <xf numFmtId="0" fontId="46" fillId="0" borderId="5" xfId="57" applyFont="1" applyBorder="1">
      <alignment horizontal="center" vertical="center"/>
      <protection locked="0"/>
    </xf>
    <xf numFmtId="0" fontId="51" fillId="0" borderId="0" xfId="44" applyFont="1" applyBorder="1">
      <alignment horizontal="center" vertical="center"/>
      <protection/>
    </xf>
    <xf numFmtId="0" fontId="0" fillId="0" borderId="0" xfId="0" applyFont="1" applyBorder="1" applyAlignment="1">
      <alignment/>
    </xf>
    <xf numFmtId="0" fontId="80" fillId="0" borderId="5" xfId="0" applyFont="1" applyBorder="1" applyAlignment="1">
      <alignment horizontal="center" vertical="center"/>
    </xf>
    <xf numFmtId="0" fontId="81" fillId="0" borderId="5" xfId="0" applyFont="1" applyBorder="1" applyAlignment="1">
      <alignment horizontal="center" vertical="center"/>
    </xf>
    <xf numFmtId="0" fontId="82" fillId="0" borderId="5" xfId="0" applyFont="1" applyBorder="1" applyAlignment="1">
      <alignment horizontal="center" vertical="center" wrapText="1"/>
    </xf>
    <xf numFmtId="0" fontId="82" fillId="0" borderId="5" xfId="0" applyFont="1" applyBorder="1" applyAlignment="1" applyProtection="1">
      <alignment horizontal="center" vertical="center"/>
      <protection locked="0"/>
    </xf>
    <xf numFmtId="0" fontId="82" fillId="0" borderId="5" xfId="0" applyFont="1" applyBorder="1" applyAlignment="1" applyProtection="1">
      <alignment horizontal="center" vertical="center" wrapText="1"/>
      <protection locked="0"/>
    </xf>
    <xf numFmtId="0" fontId="44" fillId="0" borderId="5" xfId="56" applyFont="1" applyBorder="1">
      <alignment vertical="center" wrapText="1"/>
      <protection/>
    </xf>
    <xf numFmtId="0" fontId="44" fillId="0" borderId="5" xfId="46" applyFont="1" applyBorder="1">
      <alignment horizontal="center" vertical="center" wrapText="1"/>
      <protection/>
    </xf>
    <xf numFmtId="0" fontId="44" fillId="0" borderId="5" xfId="142" applyFont="1" applyBorder="1">
      <alignment horizontal="center" vertical="center"/>
      <protection locked="0"/>
    </xf>
    <xf numFmtId="0" fontId="80" fillId="0" borderId="5" xfId="0" applyFont="1" applyBorder="1" applyAlignment="1">
      <alignment horizontal="center" vertical="center" wrapText="1"/>
    </xf>
    <xf numFmtId="0" fontId="83" fillId="0" borderId="5" xfId="0" applyFont="1" applyBorder="1" applyAlignment="1">
      <alignment horizontal="center" vertical="center"/>
    </xf>
    <xf numFmtId="0" fontId="84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49" fontId="79" fillId="0" borderId="5" xfId="258" applyNumberFormat="1" applyFont="1" applyBorder="1" applyAlignment="1">
      <alignment horizontal="left" vertical="center" wrapText="1" indent="1"/>
      <protection/>
    </xf>
    <xf numFmtId="0" fontId="84" fillId="0" borderId="5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 vertical="top"/>
    </xf>
    <xf numFmtId="0" fontId="46" fillId="0" borderId="5" xfId="0" applyFont="1" applyBorder="1" applyAlignment="1" applyProtection="1">
      <alignment horizontal="center" vertical="center" wrapText="1"/>
      <protection locked="0"/>
    </xf>
    <xf numFmtId="0" fontId="44" fillId="0" borderId="5" xfId="183" applyFont="1" applyBorder="1">
      <alignment horizontal="left" vertical="center"/>
      <protection/>
    </xf>
    <xf numFmtId="0" fontId="47" fillId="0" borderId="5" xfId="272" applyFont="1" applyBorder="1">
      <alignment horizontal="center" vertical="center" wrapText="1"/>
      <protection/>
    </xf>
    <xf numFmtId="0" fontId="44" fillId="0" borderId="5" xfId="51" applyFont="1" applyBorder="1">
      <alignment horizontal="left" vertical="center"/>
      <protection/>
    </xf>
    <xf numFmtId="0" fontId="47" fillId="0" borderId="5" xfId="35" applyFont="1" applyBorder="1">
      <alignment horizontal="center" vertical="center"/>
      <protection/>
    </xf>
    <xf numFmtId="0" fontId="47" fillId="0" borderId="5" xfId="208" applyFont="1" applyBorder="1">
      <alignment horizontal="center" vertical="center" wrapText="1"/>
      <protection locked="0"/>
    </xf>
    <xf numFmtId="0" fontId="44" fillId="0" borderId="0" xfId="0" applyFont="1" applyBorder="1" applyAlignment="1">
      <alignment horizontal="right" vertical="center"/>
    </xf>
    <xf numFmtId="0" fontId="46" fillId="0" borderId="0" xfId="291" applyFont="1" applyBorder="1">
      <alignment vertical="top"/>
      <protection locked="0"/>
    </xf>
    <xf numFmtId="49" fontId="46" fillId="0" borderId="0" xfId="292" applyNumberFormat="1" applyFont="1" applyBorder="1">
      <alignment/>
      <protection locked="0"/>
    </xf>
    <xf numFmtId="0" fontId="47" fillId="0" borderId="0" xfId="286" applyFont="1" applyBorder="1">
      <alignment horizontal="left" vertical="center"/>
      <protection locked="0"/>
    </xf>
    <xf numFmtId="0" fontId="47" fillId="0" borderId="5" xfId="118" applyFont="1" applyBorder="1">
      <alignment horizontal="center" vertical="center" wrapText="1"/>
      <protection locked="0"/>
    </xf>
    <xf numFmtId="0" fontId="47" fillId="0" borderId="5" xfId="135" applyFont="1" applyBorder="1">
      <alignment horizontal="center" vertical="center" wrapText="1"/>
      <protection locked="0"/>
    </xf>
    <xf numFmtId="0" fontId="47" fillId="0" borderId="5" xfId="203" applyFont="1" applyBorder="1">
      <alignment horizontal="center" vertical="center"/>
      <protection locked="0"/>
    </xf>
    <xf numFmtId="0" fontId="47" fillId="0" borderId="5" xfId="91" applyFont="1" applyBorder="1">
      <alignment horizontal="center" vertical="center"/>
      <protection/>
    </xf>
    <xf numFmtId="0" fontId="47" fillId="0" borderId="5" xfId="234" applyFont="1" applyBorder="1">
      <alignment horizontal="center" vertical="center"/>
      <protection locked="0"/>
    </xf>
    <xf numFmtId="0" fontId="44" fillId="0" borderId="5" xfId="147" applyFont="1" applyBorder="1">
      <alignment horizontal="left" vertical="center"/>
      <protection/>
    </xf>
    <xf numFmtId="49" fontId="79" fillId="0" borderId="5" xfId="258" applyNumberFormat="1" applyFont="1" applyBorder="1" applyAlignment="1">
      <alignment horizontal="left" vertical="center" wrapText="1" indent="2"/>
      <protection/>
    </xf>
    <xf numFmtId="0" fontId="46" fillId="0" borderId="5" xfId="106" applyFont="1" applyBorder="1">
      <alignment horizontal="center" vertical="center" wrapText="1"/>
      <protection locked="0"/>
    </xf>
    <xf numFmtId="0" fontId="44" fillId="0" borderId="5" xfId="232" applyFont="1" applyBorder="1">
      <alignment horizontal="left" vertic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4" fillId="0" borderId="5" xfId="132" applyFont="1" applyBorder="1">
      <alignment horizontal="left" vertical="center"/>
      <protection locked="0"/>
    </xf>
    <xf numFmtId="0" fontId="47" fillId="0" borderId="5" xfId="86" applyFont="1" applyBorder="1">
      <alignment horizontal="center" vertical="center" wrapText="1"/>
      <protection locked="0"/>
    </xf>
    <xf numFmtId="0" fontId="47" fillId="0" borderId="5" xfId="173" applyFont="1" applyBorder="1">
      <alignment horizontal="center" vertical="center" wrapText="1"/>
      <protection locked="0"/>
    </xf>
    <xf numFmtId="0" fontId="47" fillId="0" borderId="5" xfId="240" applyFont="1" applyBorder="1">
      <alignment horizontal="center" vertical="center" wrapText="1"/>
      <protection locked="0"/>
    </xf>
    <xf numFmtId="0" fontId="47" fillId="0" borderId="5" xfId="49" applyFont="1" applyBorder="1">
      <alignment horizontal="center" vertical="center" wrapText="1"/>
      <protection locked="0"/>
    </xf>
    <xf numFmtId="0" fontId="46" fillId="0" borderId="5" xfId="278" applyFont="1" applyBorder="1">
      <alignment horizontal="center"/>
      <protection/>
    </xf>
    <xf numFmtId="0" fontId="46" fillId="0" borderId="0" xfId="33" applyFont="1" applyBorder="1">
      <alignment horizontal="center" wrapText="1"/>
      <protection/>
    </xf>
    <xf numFmtId="0" fontId="50" fillId="0" borderId="0" xfId="31" applyFont="1" applyBorder="1">
      <alignment horizontal="center" vertical="center" wrapText="1"/>
      <protection/>
    </xf>
    <xf numFmtId="0" fontId="49" fillId="0" borderId="5" xfId="30" applyFont="1" applyBorder="1">
      <alignment horizontal="center" vertical="center" wrapText="1"/>
      <protection/>
    </xf>
    <xf numFmtId="0" fontId="49" fillId="0" borderId="5" xfId="32" applyFont="1" applyBorder="1">
      <alignment horizontal="center" vertical="center" wrapText="1"/>
      <protection/>
    </xf>
    <xf numFmtId="0" fontId="44" fillId="0" borderId="0" xfId="109" applyFont="1" applyBorder="1">
      <alignment horizontal="right" wrapText="1"/>
      <protection/>
    </xf>
    <xf numFmtId="176" fontId="85" fillId="0" borderId="0" xfId="0" applyNumberFormat="1" applyFont="1" applyBorder="1" applyAlignment="1">
      <alignment horizontal="right" vertical="center"/>
    </xf>
    <xf numFmtId="0" fontId="78" fillId="0" borderId="0" xfId="262" applyFont="1" applyBorder="1">
      <alignment horizontal="center" vertical="center"/>
      <protection/>
    </xf>
    <xf numFmtId="0" fontId="86" fillId="0" borderId="5" xfId="0" applyFont="1" applyBorder="1" applyAlignment="1">
      <alignment horizontal="center" vertical="center"/>
    </xf>
    <xf numFmtId="49" fontId="86" fillId="0" borderId="5" xfId="0" applyNumberFormat="1" applyFont="1" applyBorder="1" applyAlignment="1">
      <alignment horizontal="center" vertical="center" wrapText="1"/>
    </xf>
    <xf numFmtId="49" fontId="86" fillId="0" borderId="5" xfId="27" applyNumberFormat="1" applyFont="1" applyBorder="1">
      <alignment horizontal="center" vertical="center" wrapText="1"/>
      <protection/>
    </xf>
    <xf numFmtId="49" fontId="86" fillId="0" borderId="5" xfId="0" applyNumberFormat="1" applyFont="1" applyBorder="1" applyAlignment="1">
      <alignment horizontal="center" vertical="center"/>
    </xf>
    <xf numFmtId="49" fontId="87" fillId="0" borderId="5" xfId="0" applyNumberFormat="1" applyFont="1" applyBorder="1" applyAlignment="1">
      <alignment horizontal="center" vertical="center"/>
    </xf>
    <xf numFmtId="0" fontId="86" fillId="0" borderId="5" xfId="0" applyFont="1" applyBorder="1" applyAlignment="1">
      <alignment/>
    </xf>
    <xf numFmtId="0" fontId="86" fillId="0" borderId="5" xfId="0" applyFont="1" applyBorder="1" applyAlignment="1">
      <alignment horizontal="left" indent="1"/>
    </xf>
    <xf numFmtId="0" fontId="86" fillId="0" borderId="5" xfId="26" applyFont="1" applyBorder="1">
      <alignment horizontal="center" vertical="center"/>
      <protection/>
    </xf>
    <xf numFmtId="0" fontId="86" fillId="0" borderId="5" xfId="120" applyFont="1" applyBorder="1">
      <alignment horizontal="center" vertical="center"/>
      <protection/>
    </xf>
    <xf numFmtId="0" fontId="86" fillId="0" borderId="5" xfId="101" applyFont="1" applyBorder="1">
      <alignment horizontal="center" vertical="center"/>
      <protection/>
    </xf>
    <xf numFmtId="49" fontId="87" fillId="0" borderId="5" xfId="0" applyNumberFormat="1" applyFont="1" applyBorder="1" applyAlignment="1" applyProtection="1">
      <alignment horizontal="center" vertical="center"/>
      <protection locked="0"/>
    </xf>
    <xf numFmtId="176" fontId="88" fillId="0" borderId="5" xfId="0" applyNumberFormat="1" applyFont="1" applyBorder="1" applyAlignment="1">
      <alignment horizontal="right" vertical="center"/>
    </xf>
    <xf numFmtId="176" fontId="88" fillId="0" borderId="5" xfId="0" applyNumberFormat="1" applyFont="1" applyBorder="1" applyAlignment="1">
      <alignment horizontal="right" vertical="center" indent="1"/>
    </xf>
    <xf numFmtId="176" fontId="88" fillId="0" borderId="5" xfId="0" applyNumberFormat="1" applyFont="1" applyBorder="1" applyAlignment="1">
      <alignment horizontal="center" vertical="center"/>
    </xf>
    <xf numFmtId="0" fontId="86" fillId="0" borderId="5" xfId="0" applyFont="1" applyBorder="1" applyAlignment="1" applyProtection="1">
      <alignment horizontal="center" vertical="center"/>
      <protection locked="0"/>
    </xf>
    <xf numFmtId="0" fontId="86" fillId="0" borderId="5" xfId="283" applyFont="1" applyBorder="1">
      <alignment horizontal="center" vertical="center"/>
      <protection locked="0"/>
    </xf>
    <xf numFmtId="0" fontId="86" fillId="0" borderId="5" xfId="77" applyFont="1" applyBorder="1">
      <alignment horizontal="center" vertical="center"/>
      <protection locked="0"/>
    </xf>
    <xf numFmtId="0" fontId="0" fillId="0" borderId="0" xfId="0" applyFont="1" applyBorder="1" applyAlignment="1">
      <alignment horizontal="center" vertical="center"/>
    </xf>
    <xf numFmtId="0" fontId="86" fillId="0" borderId="5" xfId="47" applyFont="1" applyBorder="1">
      <alignment horizontal="center" vertical="center"/>
      <protection locked="0"/>
    </xf>
    <xf numFmtId="0" fontId="87" fillId="0" borderId="5" xfId="75" applyFont="1" applyBorder="1">
      <alignment horizontal="center" vertical="center"/>
      <protection/>
    </xf>
    <xf numFmtId="0" fontId="87" fillId="0" borderId="5" xfId="0" applyFont="1" applyBorder="1" applyAlignment="1">
      <alignment horizontal="center" vertical="center"/>
    </xf>
    <xf numFmtId="0" fontId="46" fillId="0" borderId="0" xfId="93" applyFont="1" applyBorder="1">
      <alignment vertical="top"/>
      <protection/>
    </xf>
    <xf numFmtId="49" fontId="47" fillId="0" borderId="5" xfId="204" applyNumberFormat="1" applyFont="1" applyBorder="1">
      <alignment horizontal="center" vertical="center" wrapText="1"/>
      <protection/>
    </xf>
    <xf numFmtId="49" fontId="47" fillId="0" borderId="5" xfId="230" applyNumberFormat="1" applyFont="1" applyBorder="1">
      <alignment horizontal="center" vertical="center" wrapText="1"/>
      <protection/>
    </xf>
    <xf numFmtId="0" fontId="47" fillId="0" borderId="5" xfId="41" applyFont="1" applyBorder="1">
      <alignment horizontal="center" vertical="center"/>
      <protection locked="0"/>
    </xf>
    <xf numFmtId="49" fontId="47" fillId="0" borderId="5" xfId="267" applyNumberFormat="1" applyFont="1" applyBorder="1">
      <alignment horizontal="center" vertical="center"/>
      <protection/>
    </xf>
    <xf numFmtId="0" fontId="46" fillId="0" borderId="5" xfId="0" applyFont="1" applyBorder="1" applyAlignment="1">
      <alignment horizontal="center" vertical="center"/>
    </xf>
    <xf numFmtId="0" fontId="46" fillId="0" borderId="5" xfId="108" applyFont="1" applyBorder="1">
      <alignment horizontal="center" vertical="center"/>
      <protection/>
    </xf>
    <xf numFmtId="49" fontId="79" fillId="0" borderId="0" xfId="258" applyNumberFormat="1" applyFont="1" applyBorder="1">
      <alignment horizontal="left" vertical="center" wrapText="1"/>
      <protection/>
    </xf>
    <xf numFmtId="0" fontId="61" fillId="0" borderId="0" xfId="122" applyFont="1" applyBorder="1">
      <alignment horizontal="center" vertical="center"/>
      <protection/>
    </xf>
    <xf numFmtId="0" fontId="56" fillId="0" borderId="0" xfId="0" applyFont="1" applyBorder="1" applyAlignment="1">
      <alignment horizontal="center" vertical="center"/>
    </xf>
    <xf numFmtId="49" fontId="89" fillId="0" borderId="5" xfId="258" applyNumberFormat="1" applyFont="1" applyBorder="1" applyAlignment="1">
      <alignment horizontal="center" vertical="center" wrapText="1"/>
      <protection/>
    </xf>
    <xf numFmtId="0" fontId="47" fillId="0" borderId="5" xfId="69" applyFont="1" applyBorder="1">
      <alignment horizontal="center" vertical="center"/>
      <protection locked="0"/>
    </xf>
    <xf numFmtId="49" fontId="79" fillId="0" borderId="5" xfId="258" applyNumberFormat="1" applyFont="1" applyBorder="1" applyAlignment="1">
      <alignment horizontal="center" vertical="center" wrapText="1"/>
      <protection/>
    </xf>
    <xf numFmtId="0" fontId="47" fillId="0" borderId="5" xfId="274" applyFont="1" applyBorder="1">
      <alignment horizontal="center" vertical="center" wrapText="1"/>
      <protection/>
    </xf>
    <xf numFmtId="0" fontId="44" fillId="0" borderId="0" xfId="252" applyFont="1" applyBorder="1">
      <alignment horizontal="left" vertical="center" wrapText="1"/>
      <protection locked="0"/>
    </xf>
    <xf numFmtId="0" fontId="47" fillId="0" borderId="0" xfId="40" applyFont="1" applyBorder="1">
      <alignment horizontal="left" vertical="center" wrapText="1"/>
      <protection/>
    </xf>
    <xf numFmtId="0" fontId="47" fillId="0" borderId="5" xfId="193" applyFont="1" applyBorder="1">
      <alignment horizontal="center" vertical="center" wrapText="1"/>
      <protection/>
    </xf>
    <xf numFmtId="0" fontId="47" fillId="0" borderId="5" xfId="34" applyFont="1" applyBorder="1">
      <alignment horizontal="center" vertical="center" wrapText="1"/>
      <protection/>
    </xf>
    <xf numFmtId="0" fontId="47" fillId="0" borderId="5" xfId="80" applyFont="1" applyBorder="1">
      <alignment horizontal="center" vertical="center"/>
      <protection/>
    </xf>
    <xf numFmtId="0" fontId="47" fillId="0" borderId="5" xfId="166" applyFont="1" applyBorder="1">
      <alignment horizontal="center" vertical="center"/>
      <protection/>
    </xf>
    <xf numFmtId="0" fontId="47" fillId="0" borderId="5" xfId="282" applyFont="1" applyBorder="1">
      <alignment horizontal="center" vertical="center"/>
      <protection/>
    </xf>
    <xf numFmtId="0" fontId="46" fillId="0" borderId="5" xfId="70" applyFont="1" applyBorder="1">
      <alignment horizontal="center" vertical="center" wrapText="1"/>
      <protection locked="0"/>
    </xf>
    <xf numFmtId="0" fontId="46" fillId="0" borderId="5" xfId="0" applyFont="1" applyBorder="1" applyAlignment="1">
      <alignment horizontal="center" vertical="center" wrapText="1"/>
    </xf>
    <xf numFmtId="0" fontId="46" fillId="0" borderId="5" xfId="85" applyFont="1" applyBorder="1">
      <alignment horizontal="center" vertical="center"/>
      <protection/>
    </xf>
    <xf numFmtId="0" fontId="47" fillId="0" borderId="5" xfId="224" applyFont="1" applyBorder="1">
      <alignment horizontal="center" vertical="center"/>
      <protection locked="0"/>
    </xf>
    <xf numFmtId="3" fontId="47" fillId="0" borderId="5" xfId="290" applyNumberFormat="1" applyFont="1" applyBorder="1">
      <alignment horizontal="center" vertical="center"/>
      <protection locked="0"/>
    </xf>
    <xf numFmtId="3" fontId="47" fillId="0" borderId="5" xfId="293" applyNumberFormat="1" applyFont="1" applyBorder="1">
      <alignment horizontal="center" vertical="center"/>
      <protection/>
    </xf>
    <xf numFmtId="0" fontId="47" fillId="0" borderId="5" xfId="37" applyFont="1" applyBorder="1">
      <alignment horizontal="center" vertical="center" wrapText="1"/>
      <protection locked="0"/>
    </xf>
    <xf numFmtId="0" fontId="47" fillId="0" borderId="5" xfId="58" applyFont="1" applyBorder="1">
      <alignment horizontal="center" vertical="center" wrapText="1"/>
      <protection/>
    </xf>
    <xf numFmtId="0" fontId="47" fillId="0" borderId="5" xfId="23" applyFont="1" applyBorder="1">
      <alignment horizontal="center" vertical="center" wrapText="1"/>
      <protection locked="0"/>
    </xf>
    <xf numFmtId="3" fontId="47" fillId="0" borderId="5" xfId="172" applyNumberFormat="1" applyFont="1" applyBorder="1">
      <alignment horizontal="center" vertical="top"/>
      <protection locked="0"/>
    </xf>
    <xf numFmtId="0" fontId="46" fillId="0" borderId="5" xfId="279" applyFont="1" applyBorder="1">
      <alignment horizontal="center" vertical="top"/>
      <protection/>
    </xf>
    <xf numFmtId="0" fontId="47" fillId="0" borderId="5" xfId="256" applyFont="1" applyBorder="1">
      <alignment horizontal="center" vertical="center" wrapText="1"/>
      <protection/>
    </xf>
    <xf numFmtId="0" fontId="51" fillId="0" borderId="0" xfId="136" applyFont="1" applyBorder="1">
      <alignment horizontal="center" vertical="center"/>
      <protection locked="0"/>
    </xf>
    <xf numFmtId="0" fontId="46" fillId="0" borderId="5" xfId="244" applyFont="1" applyBorder="1">
      <alignment horizontal="center" vertical="center" wrapText="1"/>
      <protection locked="0"/>
    </xf>
    <xf numFmtId="0" fontId="46" fillId="0" borderId="5" xfId="202" applyFont="1" applyBorder="1">
      <alignment horizontal="center" vertical="center" wrapText="1"/>
      <protection locked="0"/>
    </xf>
    <xf numFmtId="0" fontId="46" fillId="0" borderId="5" xfId="153" applyFont="1" applyBorder="1">
      <alignment horizontal="center" vertical="center" wrapText="1"/>
      <protection locked="0"/>
    </xf>
    <xf numFmtId="0" fontId="46" fillId="0" borderId="5" xfId="248" applyFont="1" applyBorder="1">
      <alignment horizontal="center" vertical="center" wrapText="1"/>
      <protection/>
    </xf>
    <xf numFmtId="0" fontId="46" fillId="0" borderId="5" xfId="105" applyFont="1" applyBorder="1">
      <alignment horizontal="center" vertical="center" wrapText="1"/>
      <protection/>
    </xf>
    <xf numFmtId="0" fontId="46" fillId="0" borderId="5" xfId="243" applyFont="1" applyBorder="1">
      <alignment horizontal="center" vertical="center"/>
      <protection/>
    </xf>
    <xf numFmtId="0" fontId="46" fillId="0" borderId="5" xfId="143" applyFont="1" applyBorder="1">
      <alignment horizontal="center" vertical="center"/>
      <protection/>
    </xf>
    <xf numFmtId="0" fontId="46" fillId="0" borderId="5" xfId="28" applyFont="1" applyBorder="1">
      <alignment horizontal="center" vertical="center"/>
      <protection/>
    </xf>
    <xf numFmtId="0" fontId="44" fillId="0" borderId="5" xfId="171" applyFont="1" applyBorder="1">
      <alignment horizontal="center" vertical="center"/>
      <protection locked="0"/>
    </xf>
    <xf numFmtId="0" fontId="44" fillId="0" borderId="5" xfId="73" applyFont="1" applyBorder="1">
      <alignment horizontal="right" vertical="center"/>
      <protection locked="0"/>
    </xf>
    <xf numFmtId="0" fontId="46" fillId="0" borderId="5" xfId="184" applyFont="1" applyBorder="1">
      <alignment horizontal="center" vertical="center" wrapText="1"/>
      <protection/>
    </xf>
    <xf numFmtId="3" fontId="46" fillId="0" borderId="5" xfId="74" applyNumberFormat="1" applyFont="1" applyBorder="1">
      <alignment horizontal="center" vertical="center"/>
      <protection/>
    </xf>
    <xf numFmtId="3" fontId="46" fillId="0" borderId="5" xfId="81" applyNumberFormat="1" applyFont="1" applyBorder="1">
      <alignment horizontal="center" vertical="center"/>
      <protection/>
    </xf>
    <xf numFmtId="0" fontId="46" fillId="0" borderId="5" xfId="52" applyFont="1" applyBorder="1">
      <alignment horizontal="center" vertical="center"/>
      <protection locked="0"/>
    </xf>
    <xf numFmtId="0" fontId="46" fillId="0" borderId="5" xfId="220" applyFont="1" applyBorder="1">
      <alignment horizontal="center" vertical="center"/>
      <protection locked="0"/>
    </xf>
    <xf numFmtId="0" fontId="46" fillId="0" borderId="5" xfId="215" applyFont="1" applyBorder="1">
      <alignment horizontal="center" vertical="center" wrapText="1"/>
      <protection/>
    </xf>
    <xf numFmtId="0" fontId="46" fillId="0" borderId="5" xfId="217" applyFont="1" applyBorder="1">
      <alignment horizontal="center" vertical="center" wrapText="1"/>
      <protection locked="0"/>
    </xf>
    <xf numFmtId="0" fontId="46" fillId="0" borderId="5" xfId="219" applyFont="1" applyBorder="1">
      <alignment horizontal="center" vertical="center" wrapText="1"/>
      <protection/>
    </xf>
    <xf numFmtId="0" fontId="46" fillId="0" borderId="5" xfId="287" applyFont="1" applyBorder="1">
      <alignment horizontal="center" vertical="center" wrapText="1"/>
      <protection/>
    </xf>
    <xf numFmtId="0" fontId="46" fillId="0" borderId="5" xfId="226" applyFont="1" applyBorder="1">
      <alignment horizontal="center" vertical="center" wrapText="1"/>
      <protection locked="0"/>
    </xf>
    <xf numFmtId="0" fontId="46" fillId="0" borderId="5" xfId="87" applyFont="1" applyBorder="1">
      <alignment horizontal="center" vertical="center"/>
      <protection locked="0"/>
    </xf>
    <xf numFmtId="0" fontId="46" fillId="0" borderId="0" xfId="127" applyFont="1" applyBorder="1">
      <alignment horizontal="right"/>
      <protection locked="0"/>
    </xf>
    <xf numFmtId="0" fontId="46" fillId="0" borderId="5" xfId="197" applyFont="1" applyBorder="1">
      <alignment horizontal="center" vertical="center" wrapText="1"/>
      <protection locked="0"/>
    </xf>
    <xf numFmtId="0" fontId="46" fillId="0" borderId="5" xfId="289" applyFont="1" applyBorder="1">
      <alignment horizontal="center" vertical="center" wrapText="1"/>
      <protection/>
    </xf>
    <xf numFmtId="0" fontId="46" fillId="0" borderId="5" xfId="162" applyFont="1" applyBorder="1">
      <alignment horizontal="center" vertical="center"/>
      <protection locked="0"/>
    </xf>
    <xf numFmtId="3" fontId="46" fillId="0" borderId="5" xfId="179" applyNumberFormat="1" applyFont="1" applyBorder="1">
      <alignment horizontal="center" vertical="center"/>
      <protection/>
    </xf>
    <xf numFmtId="3" fontId="46" fillId="0" borderId="5" xfId="236" applyNumberFormat="1" applyFont="1" applyBorder="1">
      <alignment horizontal="center" vertical="center"/>
      <protection/>
    </xf>
    <xf numFmtId="0" fontId="45" fillId="0" borderId="0" xfId="201" applyFont="1" applyBorder="1">
      <alignment horizontal="center" vertical="top"/>
      <protection/>
    </xf>
    <xf numFmtId="0" fontId="44" fillId="0" borderId="0" xfId="62" applyFont="1" applyBorder="1">
      <alignment horizontal="left" vertical="center"/>
      <protection/>
    </xf>
    <xf numFmtId="0" fontId="56" fillId="0" borderId="0" xfId="110" applyFont="1" applyBorder="1">
      <alignment horizontal="center" vertical="center"/>
      <protection/>
    </xf>
    <xf numFmtId="0" fontId="47" fillId="0" borderId="5" xfId="192" applyFont="1" applyBorder="1">
      <alignment horizontal="center" vertical="center"/>
      <protection/>
    </xf>
    <xf numFmtId="0" fontId="47" fillId="0" borderId="5" xfId="253" applyFont="1" applyBorder="1">
      <alignment horizontal="center" vertical="center"/>
      <protection/>
    </xf>
    <xf numFmtId="0" fontId="47" fillId="0" borderId="5" xfId="271" applyFont="1" applyBorder="1">
      <alignment horizontal="center" vertical="center"/>
      <protection/>
    </xf>
    <xf numFmtId="0" fontId="47" fillId="0" borderId="5" xfId="273" applyFont="1" applyBorder="1">
      <alignment horizontal="center" vertical="center"/>
      <protection/>
    </xf>
    <xf numFmtId="0" fontId="79" fillId="0" borderId="5" xfId="0" applyFont="1" applyBorder="1" applyAlignment="1">
      <alignment horizontal="left" vertical="center" wrapText="1"/>
    </xf>
    <xf numFmtId="0" fontId="4" fillId="0" borderId="0" xfId="285" applyFont="1" applyBorder="1" quotePrefix="1">
      <alignment horizontal="right"/>
      <protection/>
    </xf>
    <xf numFmtId="0" fontId="4" fillId="0" borderId="0" xfId="284" applyFont="1" applyBorder="1" quotePrefix="1">
      <alignment horizontal="right" wrapText="1"/>
      <protection locked="0"/>
    </xf>
    <xf numFmtId="0" fontId="4" fillId="0" borderId="0" xfId="266" applyFont="1" applyBorder="1" quotePrefix="1">
      <alignment horizontal="right" vertical="center"/>
      <protection/>
    </xf>
    <xf numFmtId="0" fontId="4" fillId="0" borderId="0" xfId="0" applyFont="1" applyBorder="1" applyAlignment="1" quotePrefix="1">
      <alignment horizontal="right"/>
    </xf>
    <xf numFmtId="0" fontId="4" fillId="0" borderId="0" xfId="109" applyFont="1" applyBorder="1" quotePrefix="1">
      <alignment horizontal="right" wrapText="1"/>
      <protection/>
    </xf>
    <xf numFmtId="0" fontId="4" fillId="0" borderId="0" xfId="20" applyFont="1" applyBorder="1" quotePrefix="1">
      <alignment horizontal="right"/>
      <protection locked="0"/>
    </xf>
    <xf numFmtId="0" fontId="4" fillId="0" borderId="0" xfId="0" applyFont="1" applyBorder="1" applyAlignment="1" quotePrefix="1">
      <alignment horizontal="right" wrapText="1"/>
    </xf>
    <xf numFmtId="0" fontId="5" fillId="0" borderId="0" xfId="268" applyFont="1" applyBorder="1" quotePrefix="1">
      <alignment horizontal="right" vertical="center"/>
      <protection locked="0"/>
    </xf>
    <xf numFmtId="0" fontId="2" fillId="0" borderId="0" xfId="0" applyFont="1" applyBorder="1" applyAlignment="1" applyProtection="1" quotePrefix="1">
      <alignment horizontal="right"/>
      <protection locked="0"/>
    </xf>
  </cellXfs>
  <cellStyles count="280">
    <cellStyle name="Normal" xfId="0"/>
    <cellStyle name="政府购买服务预算表09 __b-8-0" xfId="15"/>
    <cellStyle name="政府购买服务预算表09 __b-39-0" xfId="16"/>
    <cellStyle name="政府购买服务预算表09 __b-30-0" xfId="17"/>
    <cellStyle name="政府购买服务预算表09 __b-3-0" xfId="18"/>
    <cellStyle name="政府购买服务预算表09 __b-29-0" xfId="19"/>
    <cellStyle name="政府购买服务预算表09 __b-34-0" xfId="20"/>
    <cellStyle name="政府购买服务预算表09 __b-24-0" xfId="21"/>
    <cellStyle name="政府购买服务预算表09 __b-18-0" xfId="22"/>
    <cellStyle name="政府购买服务预算表09 __b-23-0" xfId="23"/>
    <cellStyle name="政府购买服务预算表09 __b-10-0" xfId="24"/>
    <cellStyle name="政府购买服务预算表09 __b-1-0" xfId="25"/>
    <cellStyle name="一般公共预算支出预算表（按经济科目分类）02-3 __b-9-0" xfId="26"/>
    <cellStyle name="一般公共预算支出预算表（按经济科目分类）02-3 __b-12-0" xfId="27"/>
    <cellStyle name="一般公共预算支出预算表（按功能科目分类）02-2 __b-7-0" xfId="28"/>
    <cellStyle name="一般公共预算支出预算表（按功能科目分类）02-2 __b-1-0" xfId="29"/>
    <cellStyle name="一般公共预算“三公”经费支出预算表03 __b-6-0" xfId="30"/>
    <cellStyle name="一般公共预算“三公”经费支出预算表03 __b-2-0" xfId="31"/>
    <cellStyle name="一般公共预算“三公”经费支出预算表03 __b-14-0" xfId="32"/>
    <cellStyle name="一般公共预算“三公”经费支出预算表03 __b-1-0" xfId="33"/>
    <cellStyle name="政府购买服务预算表09 __b-12-0" xfId="34"/>
    <cellStyle name="项目支出预算表（其他运转类.特定目标类项目）05-1 __b-29-0" xfId="35"/>
    <cellStyle name="政府购买服务预算表09 __b-16-0" xfId="36"/>
    <cellStyle name="政府购买服务预算表09 __b-21-0" xfId="37"/>
    <cellStyle name="项目支出绩效目标表（另文下达）05-3 __b-1-0" xfId="38"/>
    <cellStyle name="市对下转移支付预算表10-1 __b-9-0" xfId="39"/>
    <cellStyle name="市对下转移支付预算表10-1 __b-3-0" xfId="40"/>
    <cellStyle name="市对下转移支付预算表10-1 __b-25-0" xfId="41"/>
    <cellStyle name="市对下转移支付预算表10-1 __b-30-0" xfId="42"/>
    <cellStyle name="市对下转移支付预算表10-1 __b-1-0" xfId="43"/>
    <cellStyle name="市对下转移支付绩效目标表10-2 __b-2-0" xfId="44"/>
    <cellStyle name="政府购买服务预算表09 __b-28-0" xfId="45"/>
    <cellStyle name="市对下转移支付绩效目标表10-2 __b-14-0" xfId="46"/>
    <cellStyle name="市对下转移支付绩效目标表10-2 __b-10-0" xfId="47"/>
    <cellStyle name="市对下转移支付绩效目标表10-2 __b-1-0" xfId="48"/>
    <cellStyle name="政府购买服务预算表09 __b-31-0" xfId="49"/>
    <cellStyle name="上级补助项目支出预算表12 __b-8-0" xfId="50"/>
    <cellStyle name="上级补助项目支出预算表12 __b-17-0" xfId="51"/>
    <cellStyle name="国有资本经营预算支出表07 __b-8-0" xfId="52"/>
    <cellStyle name="国有资本经营预算支出表07 __b-2-0" xfId="53"/>
    <cellStyle name="国有资本经营预算支出表07 __b-18-0" xfId="54"/>
    <cellStyle name="新增资产配置表11 __b-8-0" xfId="55"/>
    <cellStyle name="新增资产配置表11 __b-7-0" xfId="56"/>
    <cellStyle name="国有资本经营预算支出表07 __b-16-0" xfId="57"/>
    <cellStyle name="新增资产配置表11 __b-15-0" xfId="58"/>
    <cellStyle name="新增资产配置表11 __b-6-0" xfId="59"/>
    <cellStyle name="国有资本经营预算支出表07 __b-15-0" xfId="60"/>
    <cellStyle name="国有资本经营预算支出表07 __b-13-0" xfId="61"/>
    <cellStyle name="新增资产配置表11 __b-3-0" xfId="62"/>
    <cellStyle name="国有资本经营预算支出表07 __b-12-0" xfId="63"/>
    <cellStyle name="新增资产配置表11 __b-2-0" xfId="64"/>
    <cellStyle name="国有资本经营预算支出表07 __b-11-0" xfId="65"/>
    <cellStyle name="新增资产配置表11 __b-1-0" xfId="66"/>
    <cellStyle name="国有资本经营预算支出表07 __b-10-0" xfId="67"/>
    <cellStyle name="国有资本经营预算支出表07 __b-1-0" xfId="68"/>
    <cellStyle name="国有资本经营预算支出表07 __b-4-0" xfId="69"/>
    <cellStyle name="部门支出预算表01-03 __b-7-0" xfId="70"/>
    <cellStyle name="__b-21-0" xfId="71"/>
    <cellStyle name="__b-16-0" xfId="72"/>
    <cellStyle name="部门收入预算表01-2 __b-16-0" xfId="73"/>
    <cellStyle name="部门收入预算表01-2 __b-21-0" xfId="74"/>
    <cellStyle name="一般公共预算支出预算表（按经济科目分类）02-3 __b-33-0" xfId="75"/>
    <cellStyle name="__b-8-0" xfId="76"/>
    <cellStyle name="基本支出预算表（人员类.运转类公用经费项目）04 __b-33-0" xfId="77"/>
    <cellStyle name="__b-11-0" xfId="78"/>
    <cellStyle name="20% - 强调文字颜色 6" xfId="79"/>
    <cellStyle name="项目支出预算表（其他运转类.特定目标类项目）05-1 __b-33-0" xfId="80"/>
    <cellStyle name="部门收入预算表01-2 __b-22-0" xfId="81"/>
    <cellStyle name="__b-17-0" xfId="82"/>
    <cellStyle name="__b-22-0" xfId="83"/>
    <cellStyle name="财政拨款收支预算总表02-1 __b-1-0" xfId="84"/>
    <cellStyle name="部门支出预算表01-03 __b-23-0" xfId="85"/>
    <cellStyle name="基本支出预算表（人员类.运转类公用经费项目）04 __b-24-0" xfId="86"/>
    <cellStyle name="__b-35-0" xfId="87"/>
    <cellStyle name="__b-40-0" xfId="88"/>
    <cellStyle name="政府购买服务预算表09 __b-17-0" xfId="89"/>
    <cellStyle name="政府购买服务预算表09 __b-22-0" xfId="90"/>
    <cellStyle name="上级补助项目支出预算表12 __b-20-0" xfId="91"/>
    <cellStyle name="国有资本经营预算支出表07 __b-17-0" xfId="92"/>
    <cellStyle name="项目支出预算表（其他运转类.特定目标类项目）05-1 __b-13-0" xfId="93"/>
    <cellStyle name="__b-4-0" xfId="94"/>
    <cellStyle name="DateTimeStyle" xfId="95"/>
    <cellStyle name="市对下转移支付预算表10-1 __b-7-0" xfId="96"/>
    <cellStyle name="__b-13-0" xfId="97"/>
    <cellStyle name="__b-1-0" xfId="98"/>
    <cellStyle name="项目支出预算表（其他运转类.特定目标类项目）05-1 __b-1-0" xfId="99"/>
    <cellStyle name="20% - 强调文字颜色 2" xfId="100"/>
    <cellStyle name="一般公共预算支出预算表（按经济科目分类）02-3 __b-16-0" xfId="101"/>
    <cellStyle name="__b-18-0" xfId="102"/>
    <cellStyle name="__b-23-0" xfId="103"/>
    <cellStyle name="市对下转移支付绩效目标表10-2 __b-16-0" xfId="104"/>
    <cellStyle name="部门收入预算表01-2 __b-13-0" xfId="105"/>
    <cellStyle name="上级补助项目支出预算表12 __b-10-0" xfId="106"/>
    <cellStyle name="__b-49-0" xfId="107"/>
    <cellStyle name="一般公共预算支出预算表（按经济科目分类）02-3 __b-36-0" xfId="108"/>
    <cellStyle name="政府购买服务预算表09 __b-43-0" xfId="109"/>
    <cellStyle name="财政拨款收支预算总表02-1 __b-13-0" xfId="110"/>
    <cellStyle name="__b-43-0" xfId="111"/>
    <cellStyle name="__b-38-0" xfId="112"/>
    <cellStyle name="市对下转移支付预算表10-1 __b-2-0" xfId="113"/>
    <cellStyle name="基本支出预算表（人员类.运转类公用经费项目）04 __b-1-0" xfId="114"/>
    <cellStyle name="60% - 强调文字颜色 6" xfId="115"/>
    <cellStyle name="__b-3-0" xfId="116"/>
    <cellStyle name="部门收入预算表01-2 __b-1-0" xfId="117"/>
    <cellStyle name="部门项目中期规划预算表13 __b-4-0" xfId="118"/>
    <cellStyle name="输出" xfId="119"/>
    <cellStyle name="一般公共预算支出预算表（按经济科目分类）02-3 __b-14-0" xfId="120"/>
    <cellStyle name="政府购买服务预算表09 __b-42-0" xfId="121"/>
    <cellStyle name="财政拨款收支预算总表02-1 __b-12-0" xfId="122"/>
    <cellStyle name="检查单元格" xfId="123"/>
    <cellStyle name="PercentStyle" xfId="124"/>
    <cellStyle name="标题 1" xfId="125"/>
    <cellStyle name="新增资产配置表11 __b-11-0" xfId="126"/>
    <cellStyle name="部门项目中期规划预算表13 __b-26-0" xfId="127"/>
    <cellStyle name="部门政府采购预算表08 __b-1-0" xfId="128"/>
    <cellStyle name="解释性文本" xfId="129"/>
    <cellStyle name="差" xfId="130"/>
    <cellStyle name="__b-10-0" xfId="131"/>
    <cellStyle name="基本支出预算表（人员类.运转类公用经费项目）04 __b-17-0" xfId="132"/>
    <cellStyle name="__b-2-0" xfId="133"/>
    <cellStyle name="40% - 强调文字颜色 4" xfId="134"/>
    <cellStyle name="部门项目中期规划预算表13 __b-5-0" xfId="135"/>
    <cellStyle name="部门收入预算表01-2 __b-2-0" xfId="136"/>
    <cellStyle name="部门项目中期规划预算表13 __b-3-0" xfId="137"/>
    <cellStyle name="部门项目中期规划预算表13 __b-2-0" xfId="138"/>
    <cellStyle name="40% - 强调文字颜色 5" xfId="139"/>
    <cellStyle name="政府性基金预算支出预算表06 __b-1-0" xfId="140"/>
    <cellStyle name="__b-14-0" xfId="141"/>
    <cellStyle name="市对下转移支付绩效目标表10-2 __b-17-0" xfId="142"/>
    <cellStyle name="部门收入预算表01-2 __b-14-0" xfId="143"/>
    <cellStyle name="政府购买服务预算表09 __b-32-0" xfId="144"/>
    <cellStyle name="MoneyStyle" xfId="145"/>
    <cellStyle name="Comma [0]" xfId="146"/>
    <cellStyle name="基本支出预算表（人员类.运转类公用经费项目）04 __b-9-0" xfId="147"/>
    <cellStyle name="40% - 强调文字颜色 6" xfId="148"/>
    <cellStyle name="项目支出绩效目标表（本级下达）05-2 __b-1-0" xfId="149"/>
    <cellStyle name="Hyperlink" xfId="150"/>
    <cellStyle name="强调文字颜色 5" xfId="151"/>
    <cellStyle name="标题 3" xfId="152"/>
    <cellStyle name="部门收入预算表01-2 __b-19-0" xfId="153"/>
    <cellStyle name="__b-19-0" xfId="154"/>
    <cellStyle name="__b-24-0" xfId="155"/>
    <cellStyle name="汇总" xfId="156"/>
    <cellStyle name="40% - 强调文字颜色 1" xfId="157"/>
    <cellStyle name="警告文本" xfId="158"/>
    <cellStyle name="部门项目中期规划预算表13 __b-14-0" xfId="159"/>
    <cellStyle name="Comma" xfId="160"/>
    <cellStyle name="__b-41-0" xfId="161"/>
    <cellStyle name="__b-36-0" xfId="162"/>
    <cellStyle name="市对下转移支付绩效目标表10-2 __b-13-0" xfId="163"/>
    <cellStyle name="标题" xfId="164"/>
    <cellStyle name="市对下转移支付预算表10-1 __b-16-0" xfId="165"/>
    <cellStyle name="部门项目中期规划预算表13 __b-24-0" xfId="166"/>
    <cellStyle name="部门项目中期规划预算表13 __b-19-0" xfId="167"/>
    <cellStyle name="Followed Hyperlink" xfId="168"/>
    <cellStyle name="20% - 强调文字颜色 1" xfId="169"/>
    <cellStyle name="__b-9-0" xfId="170"/>
    <cellStyle name="部门收入预算表01-2 __b-9-0" xfId="171"/>
    <cellStyle name="部门支出预算表01-03 __b-28-0" xfId="172"/>
    <cellStyle name="基本支出预算表（人员类.运转类公用经费项目）04 __b-29-0" xfId="173"/>
    <cellStyle name="政府购买服务预算表09 __b-36-0" xfId="174"/>
    <cellStyle name="政府购买服务预算表09 __b-41-0" xfId="175"/>
    <cellStyle name="链接单元格" xfId="176"/>
    <cellStyle name="标题 4" xfId="177"/>
    <cellStyle name="__b-42-0" xfId="178"/>
    <cellStyle name="__b-37-0" xfId="179"/>
    <cellStyle name="__b-20-0" xfId="180"/>
    <cellStyle name="__b-15-0" xfId="181"/>
    <cellStyle name="市对下转移支付绩效目标表10-2 __b-18-0" xfId="182"/>
    <cellStyle name="上级补助项目支出预算表12 __b-12-0" xfId="183"/>
    <cellStyle name="部门收入预算表01-2 __b-20-0" xfId="184"/>
    <cellStyle name="40% - 强调文字颜色 2" xfId="185"/>
    <cellStyle name="DateStyle" xfId="186"/>
    <cellStyle name="注释" xfId="187"/>
    <cellStyle name="60% - 强调文字颜色 3" xfId="188"/>
    <cellStyle name="好" xfId="189"/>
    <cellStyle name="__b-46-0" xfId="190"/>
    <cellStyle name="适中" xfId="191"/>
    <cellStyle name="部门项目中期规划预算表13 __b-20-0" xfId="192"/>
    <cellStyle name="部门项目中期规划预算表13 __b-15-0" xfId="193"/>
    <cellStyle name="政府购买服务预算表09 __b-13-0" xfId="194"/>
    <cellStyle name="计算" xfId="195"/>
    <cellStyle name="强调文字颜色 1" xfId="196"/>
    <cellStyle name="__b-48-0" xfId="197"/>
    <cellStyle name="强调文字颜色 6" xfId="198"/>
    <cellStyle name="60% - 强调文字颜色 1" xfId="199"/>
    <cellStyle name="强调文字颜色 2" xfId="200"/>
    <cellStyle name="__b-12-0" xfId="201"/>
    <cellStyle name="部门收入预算表01-2 __b-12-0" xfId="202"/>
    <cellStyle name="国有资本经营预算支出表07 __b-5-0" xfId="203"/>
    <cellStyle name="一般公共预算支出预算表（按经济科目分类）02-3 __b-5-0" xfId="204"/>
    <cellStyle name="强调文字颜色 3" xfId="205"/>
    <cellStyle name="20% - 强调文字颜色 5" xfId="206"/>
    <cellStyle name="市对下转移支付预算表10-1 __b-6-0" xfId="207"/>
    <cellStyle name="项目支出预算表（其他运转类.特定目标类项目）05-1 __b-30-0" xfId="208"/>
    <cellStyle name="输入" xfId="209"/>
    <cellStyle name="40% - 强调文字颜色 3" xfId="210"/>
    <cellStyle name="部门支出预算表01-03 __b-1-0" xfId="211"/>
    <cellStyle name="部门项目中期规划预算表13 __b-25-0" xfId="212"/>
    <cellStyle name="20% - 强调文字颜色 4" xfId="213"/>
    <cellStyle name="部门项目中期规划预算表13 __b-13-0" xfId="214"/>
    <cellStyle name="__b-30-0" xfId="215"/>
    <cellStyle name="__b-25-0" xfId="216"/>
    <cellStyle name="__b-31-0" xfId="217"/>
    <cellStyle name="__b-26-0" xfId="218"/>
    <cellStyle name="__b-32-0" xfId="219"/>
    <cellStyle name="__b-27-0" xfId="220"/>
    <cellStyle name="Currency" xfId="221"/>
    <cellStyle name="__b-33-0" xfId="222"/>
    <cellStyle name="__b-28-0" xfId="223"/>
    <cellStyle name="部门政府采购预算表08 __b-21-0" xfId="224"/>
    <cellStyle name="政府购买服务预算表09 __b-15-0" xfId="225"/>
    <cellStyle name="__b-34-0" xfId="226"/>
    <cellStyle name="__b-29-0" xfId="227"/>
    <cellStyle name="标题 2" xfId="228"/>
    <cellStyle name="Percent" xfId="229"/>
    <cellStyle name="一般公共预算支出预算表（按经济科目分类）02-3 __b-15-0" xfId="230"/>
    <cellStyle name="部门项目中期规划预算表13 __b-1-0" xfId="231"/>
    <cellStyle name="基本支出预算表（人员类.运转类公用经费项目）04 __b-15-0" xfId="232"/>
    <cellStyle name="市对下转移支付预算表10-1 __b-8-0" xfId="233"/>
    <cellStyle name="基本支出预算表（人员类.运转类公用经费项目）04 __b-7-0" xfId="234"/>
    <cellStyle name="__b-44-0" xfId="235"/>
    <cellStyle name="__b-39-0" xfId="236"/>
    <cellStyle name="__b-45-0" xfId="237"/>
    <cellStyle name="__b-47-0" xfId="238"/>
    <cellStyle name="__b-5-0" xfId="239"/>
    <cellStyle name="部门项目中期规划预算表13 __b-6-0" xfId="240"/>
    <cellStyle name="__b-6-0" xfId="241"/>
    <cellStyle name="60% - 强调文字颜色 2" xfId="242"/>
    <cellStyle name="部门收入预算表01-2 __b-6-0" xfId="243"/>
    <cellStyle name="部门收入预算表01-2 __b-4-0" xfId="244"/>
    <cellStyle name="部门项目中期规划预算表13 __b-7-0" xfId="245"/>
    <cellStyle name="60% - 强调文字颜色 4" xfId="246"/>
    <cellStyle name="__b-7-0" xfId="247"/>
    <cellStyle name="部门收入预算表01-2 __b-5-0" xfId="248"/>
    <cellStyle name="部门项目中期规划预算表13 __b-8-0" xfId="249"/>
    <cellStyle name="IntegralNumberStyle" xfId="250"/>
    <cellStyle name="新增资产配置表11 __b-12-0" xfId="251"/>
    <cellStyle name="部门支出预算表01-03 __b-3-0" xfId="252"/>
    <cellStyle name="部门项目中期规划预算表13 __b-27-0" xfId="253"/>
    <cellStyle name="Currency [0]" xfId="254"/>
    <cellStyle name="NumberStyle" xfId="255"/>
    <cellStyle name="新增资产配置表11 __b-19-0" xfId="256"/>
    <cellStyle name="20% - 强调文字颜色 3" xfId="257"/>
    <cellStyle name="TextStyle" xfId="258"/>
    <cellStyle name="市对下转移支付预算表10-1 __b-22-0" xfId="259"/>
    <cellStyle name="市对下转移支付预算表10-1 __b-17-0" xfId="260"/>
    <cellStyle name="TimeStyle" xfId="261"/>
    <cellStyle name="一般公共预算支出预算表（按经济科目分类）02-3 __b-2-0" xfId="262"/>
    <cellStyle name="强调文字颜色 4" xfId="263"/>
    <cellStyle name="市对下转移支付预算表10-1 __b-23-0" xfId="264"/>
    <cellStyle name="市对下转移支付预算表10-1 __b-18-0" xfId="265"/>
    <cellStyle name="新增资产配置表11 __b-18-0" xfId="266"/>
    <cellStyle name="一般公共预算支出预算表（按经济科目分类）02-3 __b-6-0" xfId="267"/>
    <cellStyle name="市对下转移支付预算表10-1 __b-27-0" xfId="268"/>
    <cellStyle name="部门项目中期规划预算表13 __b-10-0" xfId="269"/>
    <cellStyle name="部门项目中期规划预算表13 __b-11-0" xfId="270"/>
    <cellStyle name="部门项目中期规划预算表13 __b-21-0" xfId="271"/>
    <cellStyle name="部门项目中期规划预算表13 __b-16-0" xfId="272"/>
    <cellStyle name="部门项目中期规划预算表13 __b-22-0" xfId="273"/>
    <cellStyle name="部门项目中期规划预算表13 __b-17-0" xfId="274"/>
    <cellStyle name="部门项目中期规划预算表13 __b-18-0" xfId="275"/>
    <cellStyle name="一般公共预算支出预算表（按经济科目分类）02-3 __b-1-0" xfId="276"/>
    <cellStyle name="部门项目中期规划预算表13 __b-28-0" xfId="277"/>
    <cellStyle name="基本支出预算表（人员类.运转类公用经费项目）04 __b-40-0" xfId="278"/>
    <cellStyle name="部门支出预算表01-03 __b-29-0" xfId="279"/>
    <cellStyle name="政府购买服务预算表09 __b-14-0" xfId="280"/>
    <cellStyle name="上级补助项目支出预算表12 __b-1-0" xfId="281"/>
    <cellStyle name="部门政府采购预算表08 __b-15-0" xfId="282"/>
    <cellStyle name="政府购买服务预算表09 __b-35-0" xfId="283"/>
    <cellStyle name="政府购买服务预算表09 __b-40-0" xfId="284"/>
    <cellStyle name="部门政府采购预算表08 __b-36-0" xfId="285"/>
    <cellStyle name="基本支出预算表（人员类.运转类公用经费项目）04 __b-13-0" xfId="286"/>
    <cellStyle name="部门支出预算表01-03 __b-12-0" xfId="287"/>
    <cellStyle name="60% - 强调文字颜色 5" xfId="288"/>
    <cellStyle name="部门支出预算表01-03 __b-24-0" xfId="289"/>
    <cellStyle name="部门支出预算表01-03 __b-19-0" xfId="290"/>
    <cellStyle name="基本支出预算表（人员类.运转类公用经费项目）04 __b-12-0" xfId="291"/>
    <cellStyle name="基本支出预算表（人员类.运转类公用经费项目）04 __b-16-0" xfId="292"/>
    <cellStyle name="部门支出预算表01-03 __b-20-0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39"/>
  <sheetViews>
    <sheetView showZeros="0" workbookViewId="0" topLeftCell="A1">
      <selection activeCell="B13" sqref="A1:D39"/>
    </sheetView>
  </sheetViews>
  <sheetFormatPr defaultColWidth="8.00390625" defaultRowHeight="14.25" customHeight="1"/>
  <cols>
    <col min="1" max="1" width="39.57421875" style="0" customWidth="1"/>
    <col min="2" max="2" width="43.140625" style="0" customWidth="1"/>
    <col min="3" max="3" width="39.7109375" style="0" customWidth="1"/>
    <col min="4" max="4" width="42.7109375" style="0" customWidth="1"/>
  </cols>
  <sheetData>
    <row r="1" ht="13.5" customHeight="1">
      <c r="D1" s="116" t="s">
        <v>0</v>
      </c>
    </row>
    <row r="2" spans="1:4" ht="36" customHeight="1">
      <c r="A2" s="123" t="s">
        <v>1</v>
      </c>
      <c r="B2" s="256"/>
      <c r="C2" s="256"/>
      <c r="D2" s="256"/>
    </row>
    <row r="3" spans="1:4" ht="21" customHeight="1">
      <c r="A3" s="257" t="str">
        <f>"单位名称："&amp;"富源县审计中心"</f>
        <v>单位名称：富源县审计中心</v>
      </c>
      <c r="B3" s="258"/>
      <c r="C3" s="258"/>
      <c r="D3" s="264" t="s">
        <v>2</v>
      </c>
    </row>
    <row r="4" spans="1:4" ht="19.5" customHeight="1">
      <c r="A4" s="259" t="s">
        <v>3</v>
      </c>
      <c r="B4" s="260"/>
      <c r="C4" s="259" t="s">
        <v>4</v>
      </c>
      <c r="D4" s="260"/>
    </row>
    <row r="5" spans="1:4" ht="19.5" customHeight="1">
      <c r="A5" s="261" t="s">
        <v>5</v>
      </c>
      <c r="B5" s="261" t="s">
        <v>6</v>
      </c>
      <c r="C5" s="261" t="s">
        <v>7</v>
      </c>
      <c r="D5" s="261" t="s">
        <v>6</v>
      </c>
    </row>
    <row r="6" spans="1:4" ht="19.5" customHeight="1">
      <c r="A6" s="262"/>
      <c r="B6" s="262"/>
      <c r="C6" s="262"/>
      <c r="D6" s="262"/>
    </row>
    <row r="7" spans="1:4" ht="20.25" customHeight="1">
      <c r="A7" s="8" t="s">
        <v>8</v>
      </c>
      <c r="B7" s="18">
        <v>132.318226</v>
      </c>
      <c r="C7" s="263" t="str">
        <f>"一"&amp;"、"&amp;"一般公共服务支出"</f>
        <v>一、一般公共服务支出</v>
      </c>
      <c r="D7" s="18">
        <v>92.63869</v>
      </c>
    </row>
    <row r="8" spans="1:4" ht="20.25" customHeight="1">
      <c r="A8" s="8" t="s">
        <v>9</v>
      </c>
      <c r="B8" s="18"/>
      <c r="C8" s="263" t="str">
        <f>"二"&amp;"、"&amp;"外交支出"</f>
        <v>二、外交支出</v>
      </c>
      <c r="D8" s="18"/>
    </row>
    <row r="9" spans="1:4" ht="20.25" customHeight="1">
      <c r="A9" s="8" t="s">
        <v>10</v>
      </c>
      <c r="B9" s="18"/>
      <c r="C9" s="263" t="str">
        <f>"三"&amp;"、"&amp;"国防支出"</f>
        <v>三、国防支出</v>
      </c>
      <c r="D9" s="18"/>
    </row>
    <row r="10" spans="1:4" ht="20.25" customHeight="1">
      <c r="A10" s="8" t="s">
        <v>11</v>
      </c>
      <c r="B10" s="18"/>
      <c r="C10" s="263" t="str">
        <f>"四"&amp;"、"&amp;"公共安全支出"</f>
        <v>四、公共安全支出</v>
      </c>
      <c r="D10" s="18"/>
    </row>
    <row r="11" spans="1:4" ht="20.25" customHeight="1">
      <c r="A11" s="8" t="s">
        <v>12</v>
      </c>
      <c r="B11" s="18"/>
      <c r="C11" s="263" t="str">
        <f>"五"&amp;"、"&amp;"教育支出"</f>
        <v>五、教育支出</v>
      </c>
      <c r="D11" s="18"/>
    </row>
    <row r="12" spans="1:4" ht="20.25" customHeight="1">
      <c r="A12" s="8" t="s">
        <v>13</v>
      </c>
      <c r="B12" s="18"/>
      <c r="C12" s="263" t="str">
        <f>"六"&amp;"、"&amp;"科学技术支出"</f>
        <v>六、科学技术支出</v>
      </c>
      <c r="D12" s="18"/>
    </row>
    <row r="13" spans="1:4" ht="20.25" customHeight="1">
      <c r="A13" s="8" t="s">
        <v>14</v>
      </c>
      <c r="B13" s="18"/>
      <c r="C13" s="263" t="str">
        <f>"七"&amp;"、"&amp;"文化旅游体育与传媒支出"</f>
        <v>七、文化旅游体育与传媒支出</v>
      </c>
      <c r="D13" s="18"/>
    </row>
    <row r="14" spans="1:4" ht="20.25" customHeight="1">
      <c r="A14" s="8" t="s">
        <v>15</v>
      </c>
      <c r="B14" s="18"/>
      <c r="C14" s="263" t="str">
        <f>"八"&amp;"、"&amp;"社会保障和就业支出"</f>
        <v>八、社会保障和就业支出</v>
      </c>
      <c r="D14" s="18">
        <v>20.833365</v>
      </c>
    </row>
    <row r="15" spans="1:4" ht="20.25" customHeight="1">
      <c r="A15" s="8" t="s">
        <v>16</v>
      </c>
      <c r="B15" s="18"/>
      <c r="C15" s="263" t="str">
        <f>"九"&amp;"、"&amp;"社会保险基金支出"</f>
        <v>九、社会保险基金支出</v>
      </c>
      <c r="D15" s="18"/>
    </row>
    <row r="16" spans="1:4" ht="20.25" customHeight="1">
      <c r="A16" s="8" t="s">
        <v>17</v>
      </c>
      <c r="B16" s="18"/>
      <c r="C16" s="263" t="str">
        <f>"十"&amp;"、"&amp;"卫生健康支出"</f>
        <v>十、卫生健康支出</v>
      </c>
      <c r="D16" s="18">
        <v>8.953533</v>
      </c>
    </row>
    <row r="17" spans="1:4" ht="20.25" customHeight="1">
      <c r="A17" s="8"/>
      <c r="B17" s="18"/>
      <c r="C17" s="263" t="str">
        <f>"十一"&amp;"、"&amp;"节能环保支出"</f>
        <v>十一、节能环保支出</v>
      </c>
      <c r="D17" s="18"/>
    </row>
    <row r="18" spans="1:4" ht="20.25" customHeight="1">
      <c r="A18" s="8"/>
      <c r="B18" s="8"/>
      <c r="C18" s="263" t="str">
        <f>"十二"&amp;"、"&amp;"城乡社区支出"</f>
        <v>十二、城乡社区支出</v>
      </c>
      <c r="D18" s="18"/>
    </row>
    <row r="19" spans="1:4" ht="20.25" customHeight="1">
      <c r="A19" s="8"/>
      <c r="B19" s="8"/>
      <c r="C19" s="263" t="str">
        <f>"十三"&amp;"、"&amp;"农林水支出"</f>
        <v>十三、农林水支出</v>
      </c>
      <c r="D19" s="18"/>
    </row>
    <row r="20" spans="1:4" ht="20.25" customHeight="1">
      <c r="A20" s="8"/>
      <c r="B20" s="8"/>
      <c r="C20" s="263" t="str">
        <f>"十四"&amp;"、"&amp;"交通运输支出"</f>
        <v>十四、交通运输支出</v>
      </c>
      <c r="D20" s="18"/>
    </row>
    <row r="21" spans="1:4" ht="20.25" customHeight="1">
      <c r="A21" s="8"/>
      <c r="B21" s="8"/>
      <c r="C21" s="263" t="str">
        <f>"十五"&amp;"、"&amp;"资源勘探工业信息等支出"</f>
        <v>十五、资源勘探工业信息等支出</v>
      </c>
      <c r="D21" s="18"/>
    </row>
    <row r="22" spans="1:4" ht="20.25" customHeight="1">
      <c r="A22" s="8"/>
      <c r="B22" s="8"/>
      <c r="C22" s="263" t="str">
        <f>"十六"&amp;"、"&amp;"商业服务业等支出"</f>
        <v>十六、商业服务业等支出</v>
      </c>
      <c r="D22" s="18"/>
    </row>
    <row r="23" spans="1:4" ht="20.25" customHeight="1">
      <c r="A23" s="8"/>
      <c r="B23" s="8"/>
      <c r="C23" s="263" t="str">
        <f>"十七"&amp;"、"&amp;"金融支出"</f>
        <v>十七、金融支出</v>
      </c>
      <c r="D23" s="18"/>
    </row>
    <row r="24" spans="1:4" ht="20.25" customHeight="1">
      <c r="A24" s="8"/>
      <c r="B24" s="8"/>
      <c r="C24" s="263" t="str">
        <f>"十八"&amp;"、"&amp;"援助其他地区支出"</f>
        <v>十八、援助其他地区支出</v>
      </c>
      <c r="D24" s="18"/>
    </row>
    <row r="25" spans="1:4" ht="20.25" customHeight="1">
      <c r="A25" s="8"/>
      <c r="B25" s="8"/>
      <c r="C25" s="263" t="str">
        <f>"十九"&amp;"、"&amp;"自然资源海洋气象等支出"</f>
        <v>十九、自然资源海洋气象等支出</v>
      </c>
      <c r="D25" s="18"/>
    </row>
    <row r="26" spans="1:4" ht="20.25" customHeight="1">
      <c r="A26" s="8"/>
      <c r="B26" s="8"/>
      <c r="C26" s="263" t="str">
        <f>"二十"&amp;"、"&amp;"住房保障支出"</f>
        <v>二十、住房保障支出</v>
      </c>
      <c r="D26" s="18">
        <v>9.892638</v>
      </c>
    </row>
    <row r="27" spans="1:4" ht="20.25" customHeight="1">
      <c r="A27" s="8"/>
      <c r="B27" s="8"/>
      <c r="C27" s="263" t="str">
        <f>"二十一"&amp;"、"&amp;"粮油物资储备支出"</f>
        <v>二十一、粮油物资储备支出</v>
      </c>
      <c r="D27" s="18"/>
    </row>
    <row r="28" spans="1:4" ht="20.25" customHeight="1">
      <c r="A28" s="8"/>
      <c r="B28" s="8"/>
      <c r="C28" s="263" t="str">
        <f>"二十二"&amp;"、"&amp;"国有资本经营预算支出"</f>
        <v>二十二、国有资本经营预算支出</v>
      </c>
      <c r="D28" s="18"/>
    </row>
    <row r="29" spans="1:4" ht="20.25" customHeight="1">
      <c r="A29" s="8"/>
      <c r="B29" s="8"/>
      <c r="C29" s="263" t="str">
        <f>"二十三"&amp;"、"&amp;"灾害防治及应急管理支出"</f>
        <v>二十三、灾害防治及应急管理支出</v>
      </c>
      <c r="D29" s="18"/>
    </row>
    <row r="30" spans="1:4" ht="20.25" customHeight="1">
      <c r="A30" s="8"/>
      <c r="B30" s="8"/>
      <c r="C30" s="263" t="str">
        <f>"二十四"&amp;"、"&amp;"预备费"</f>
        <v>二十四、预备费</v>
      </c>
      <c r="D30" s="18"/>
    </row>
    <row r="31" spans="1:4" ht="20.25" customHeight="1">
      <c r="A31" s="8"/>
      <c r="B31" s="8"/>
      <c r="C31" s="263" t="str">
        <f>"二十五"&amp;"、"&amp;"其他支出"</f>
        <v>二十五、其他支出</v>
      </c>
      <c r="D31" s="18"/>
    </row>
    <row r="32" spans="1:4" ht="20.25" customHeight="1">
      <c r="A32" s="8"/>
      <c r="B32" s="8"/>
      <c r="C32" s="263" t="str">
        <f>"二十六"&amp;"、"&amp;"转移性支出"</f>
        <v>二十六、转移性支出</v>
      </c>
      <c r="D32" s="18"/>
    </row>
    <row r="33" spans="1:4" ht="20.25" customHeight="1">
      <c r="A33" s="8"/>
      <c r="B33" s="8"/>
      <c r="C33" s="263" t="str">
        <f>"二十七"&amp;"、"&amp;"债务还本支出"</f>
        <v>二十七、债务还本支出</v>
      </c>
      <c r="D33" s="18"/>
    </row>
    <row r="34" spans="1:4" ht="20.25" customHeight="1">
      <c r="A34" s="8"/>
      <c r="B34" s="8"/>
      <c r="C34" s="263" t="str">
        <f>"二十八"&amp;"、"&amp;"债务付息支出"</f>
        <v>二十八、债务付息支出</v>
      </c>
      <c r="D34" s="18"/>
    </row>
    <row r="35" spans="1:4" ht="20.25" customHeight="1">
      <c r="A35" s="8"/>
      <c r="B35" s="8"/>
      <c r="C35" s="263" t="str">
        <f>"二十九"&amp;"、"&amp;"债务发行费用支出"</f>
        <v>二十九、债务发行费用支出</v>
      </c>
      <c r="D35" s="18"/>
    </row>
    <row r="36" spans="1:4" ht="20.25" customHeight="1">
      <c r="A36" s="8"/>
      <c r="B36" s="8"/>
      <c r="C36" s="263" t="str">
        <f>"三十"&amp;"、"&amp;"抗疫特别国债安排的支出"</f>
        <v>三十、抗疫特别国债安排的支出</v>
      </c>
      <c r="D36" s="18"/>
    </row>
    <row r="37" spans="1:4" ht="20.25" customHeight="1">
      <c r="A37" s="207" t="s">
        <v>18</v>
      </c>
      <c r="B37" s="18">
        <v>132.318226</v>
      </c>
      <c r="C37" s="207" t="s">
        <v>19</v>
      </c>
      <c r="D37" s="18">
        <v>132.318226</v>
      </c>
    </row>
    <row r="38" spans="1:4" ht="20.25" customHeight="1">
      <c r="A38" s="8" t="s">
        <v>20</v>
      </c>
      <c r="B38" s="18"/>
      <c r="C38" s="8" t="s">
        <v>21</v>
      </c>
      <c r="D38" s="18"/>
    </row>
    <row r="39" spans="1:4" ht="20.25" customHeight="1">
      <c r="A39" s="207" t="s">
        <v>22</v>
      </c>
      <c r="B39" s="18">
        <v>132.318226</v>
      </c>
      <c r="C39" s="207" t="s">
        <v>23</v>
      </c>
      <c r="D39" s="18">
        <v>132.318226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1388888888889" right="0.751388888888889" top="1" bottom="1" header="0.5" footer="0.5"/>
  <pageSetup fitToHeight="1" fitToWidth="1" horizontalDpi="600" verticalDpi="600" orientation="landscape" paperSize="9" scale="55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12"/>
  <sheetViews>
    <sheetView showZeros="0" workbookViewId="0" topLeftCell="A1">
      <selection activeCell="A3" sqref="A1:K12"/>
    </sheetView>
  </sheetViews>
  <sheetFormatPr defaultColWidth="9.140625" defaultRowHeight="12" customHeight="1"/>
  <cols>
    <col min="1" max="1" width="30.00390625" style="0" customWidth="1"/>
    <col min="2" max="2" width="29.00390625" style="0" customWidth="1"/>
    <col min="3" max="3" width="23.8515625" style="0" customWidth="1"/>
    <col min="4" max="4" width="20.57421875" style="0" customWidth="1"/>
    <col min="5" max="5" width="20.140625" style="0" customWidth="1"/>
    <col min="6" max="6" width="19.8515625" style="0" customWidth="1"/>
    <col min="7" max="7" width="9.8515625" style="0" customWidth="1"/>
    <col min="8" max="8" width="19.00390625" style="0" customWidth="1"/>
    <col min="9" max="9" width="12.57421875" style="0" customWidth="1"/>
    <col min="10" max="10" width="12.28125" style="0" customWidth="1"/>
    <col min="11" max="11" width="25.421875" style="0" customWidth="1"/>
  </cols>
  <sheetData>
    <row r="1" ht="12" customHeight="1">
      <c r="K1" s="53" t="s">
        <v>260</v>
      </c>
    </row>
    <row r="2" spans="2:11" ht="28.5" customHeight="1">
      <c r="B2" s="49" t="s">
        <v>261</v>
      </c>
      <c r="C2" s="2"/>
      <c r="D2" s="2"/>
      <c r="E2" s="2"/>
      <c r="F2" s="2"/>
      <c r="G2" s="52"/>
      <c r="H2" s="2"/>
      <c r="I2" s="52"/>
      <c r="J2" s="52"/>
      <c r="K2" s="2"/>
    </row>
    <row r="3" spans="1:2" ht="17.25" customHeight="1">
      <c r="A3" t="str">
        <f>"单位名称："&amp;"富源县审计中心"</f>
        <v>单位名称：富源县审计中心</v>
      </c>
      <c r="B3" s="3"/>
    </row>
    <row r="4" spans="1:11" ht="44.25" customHeight="1">
      <c r="A4" s="133" t="s">
        <v>196</v>
      </c>
      <c r="B4" s="42" t="s">
        <v>262</v>
      </c>
      <c r="C4" s="42" t="s">
        <v>263</v>
      </c>
      <c r="D4" s="42" t="s">
        <v>264</v>
      </c>
      <c r="E4" s="42" t="s">
        <v>265</v>
      </c>
      <c r="F4" s="42" t="s">
        <v>266</v>
      </c>
      <c r="G4" s="50" t="s">
        <v>267</v>
      </c>
      <c r="H4" s="42" t="s">
        <v>268</v>
      </c>
      <c r="I4" s="50" t="s">
        <v>269</v>
      </c>
      <c r="J4" s="50" t="s">
        <v>270</v>
      </c>
      <c r="K4" s="42" t="s">
        <v>271</v>
      </c>
    </row>
    <row r="5" spans="1:11" ht="18.75" customHeight="1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8">
        <v>7</v>
      </c>
      <c r="H5" s="135">
        <v>8</v>
      </c>
      <c r="I5" s="138">
        <v>9</v>
      </c>
      <c r="J5" s="138">
        <v>10</v>
      </c>
      <c r="K5" s="135">
        <v>11</v>
      </c>
    </row>
    <row r="6" spans="1:11" ht="21.75" customHeight="1">
      <c r="A6" s="9"/>
      <c r="B6" s="8" t="s">
        <v>43</v>
      </c>
      <c r="C6" s="9"/>
      <c r="D6" s="9"/>
      <c r="E6" s="9"/>
      <c r="F6" s="9"/>
      <c r="G6" s="9"/>
      <c r="H6" s="9"/>
      <c r="I6" s="9"/>
      <c r="J6" s="9"/>
      <c r="K6" s="9"/>
    </row>
    <row r="7" spans="1:11" ht="19.5" customHeight="1">
      <c r="A7" s="136"/>
      <c r="B7" s="137" t="s">
        <v>43</v>
      </c>
      <c r="C7" s="8"/>
      <c r="D7" s="8"/>
      <c r="E7" s="8"/>
      <c r="F7" s="8"/>
      <c r="G7" s="8"/>
      <c r="H7" s="8"/>
      <c r="I7" s="8"/>
      <c r="J7" s="8"/>
      <c r="K7" s="8"/>
    </row>
    <row r="8" spans="1:11" ht="40.5" customHeight="1">
      <c r="A8" s="136" t="s">
        <v>259</v>
      </c>
      <c r="B8" s="8" t="s">
        <v>257</v>
      </c>
      <c r="C8" s="8" t="s">
        <v>272</v>
      </c>
      <c r="D8" s="8" t="s">
        <v>273</v>
      </c>
      <c r="E8" s="8" t="s">
        <v>274</v>
      </c>
      <c r="F8" s="8" t="s">
        <v>275</v>
      </c>
      <c r="G8" s="8" t="s">
        <v>276</v>
      </c>
      <c r="H8" s="8" t="s">
        <v>110</v>
      </c>
      <c r="I8" s="8" t="s">
        <v>277</v>
      </c>
      <c r="J8" s="8" t="s">
        <v>278</v>
      </c>
      <c r="K8" s="8" t="s">
        <v>279</v>
      </c>
    </row>
    <row r="9" spans="1:11" ht="42" customHeight="1">
      <c r="A9" s="136" t="s">
        <v>259</v>
      </c>
      <c r="B9" s="8" t="s">
        <v>257</v>
      </c>
      <c r="C9" s="8" t="s">
        <v>272</v>
      </c>
      <c r="D9" s="8" t="s">
        <v>273</v>
      </c>
      <c r="E9" s="8" t="s">
        <v>280</v>
      </c>
      <c r="F9" s="8" t="s">
        <v>281</v>
      </c>
      <c r="G9" s="8" t="s">
        <v>276</v>
      </c>
      <c r="H9" s="8" t="s">
        <v>282</v>
      </c>
      <c r="I9" s="8" t="s">
        <v>283</v>
      </c>
      <c r="J9" s="8" t="s">
        <v>278</v>
      </c>
      <c r="K9" s="8" t="s">
        <v>284</v>
      </c>
    </row>
    <row r="10" spans="1:11" ht="51" customHeight="1">
      <c r="A10" s="136" t="s">
        <v>259</v>
      </c>
      <c r="B10" s="8" t="s">
        <v>257</v>
      </c>
      <c r="C10" s="8" t="s">
        <v>272</v>
      </c>
      <c r="D10" s="8" t="s">
        <v>273</v>
      </c>
      <c r="E10" s="8" t="s">
        <v>285</v>
      </c>
      <c r="F10" s="8" t="s">
        <v>286</v>
      </c>
      <c r="G10" s="8" t="s">
        <v>276</v>
      </c>
      <c r="H10" s="8" t="s">
        <v>282</v>
      </c>
      <c r="I10" s="8" t="s">
        <v>283</v>
      </c>
      <c r="J10" s="8" t="s">
        <v>278</v>
      </c>
      <c r="K10" s="8" t="s">
        <v>287</v>
      </c>
    </row>
    <row r="11" spans="1:11" ht="43.5" customHeight="1">
      <c r="A11" s="136" t="s">
        <v>259</v>
      </c>
      <c r="B11" s="8" t="s">
        <v>257</v>
      </c>
      <c r="C11" s="8" t="s">
        <v>272</v>
      </c>
      <c r="D11" s="8" t="s">
        <v>288</v>
      </c>
      <c r="E11" s="8" t="s">
        <v>289</v>
      </c>
      <c r="F11" s="8" t="s">
        <v>290</v>
      </c>
      <c r="G11" s="8" t="s">
        <v>291</v>
      </c>
      <c r="H11" s="8" t="s">
        <v>292</v>
      </c>
      <c r="I11" s="8" t="s">
        <v>283</v>
      </c>
      <c r="J11" s="8" t="s">
        <v>278</v>
      </c>
      <c r="K11" s="8" t="s">
        <v>293</v>
      </c>
    </row>
    <row r="12" spans="1:11" ht="34.5" customHeight="1">
      <c r="A12" s="136" t="s">
        <v>259</v>
      </c>
      <c r="B12" s="8" t="s">
        <v>257</v>
      </c>
      <c r="C12" s="8" t="s">
        <v>272</v>
      </c>
      <c r="D12" s="8" t="s">
        <v>294</v>
      </c>
      <c r="E12" s="8" t="s">
        <v>295</v>
      </c>
      <c r="F12" s="8" t="s">
        <v>296</v>
      </c>
      <c r="G12" s="8" t="s">
        <v>291</v>
      </c>
      <c r="H12" s="8" t="s">
        <v>292</v>
      </c>
      <c r="I12" s="8" t="s">
        <v>283</v>
      </c>
      <c r="J12" s="8" t="s">
        <v>278</v>
      </c>
      <c r="K12" s="8" t="s">
        <v>297</v>
      </c>
    </row>
  </sheetData>
  <sheetProtection/>
  <mergeCells count="4">
    <mergeCell ref="B2:K2"/>
    <mergeCell ref="A8:A12"/>
    <mergeCell ref="B8:B12"/>
    <mergeCell ref="C8:C12"/>
  </mergeCells>
  <printOptions/>
  <pageMargins left="0.751388888888889" right="0.751388888888889" top="1" bottom="1" header="0.5" footer="0.5"/>
  <pageSetup fitToHeight="1" fitToWidth="1" horizontalDpi="600" verticalDpi="600" orientation="landscape" paperSize="9" scale="52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8"/>
  <sheetViews>
    <sheetView showZeros="0" workbookViewId="0" topLeftCell="A1">
      <selection activeCell="D26" sqref="A1:IV65536"/>
    </sheetView>
  </sheetViews>
  <sheetFormatPr defaultColWidth="9.140625" defaultRowHeight="12" customHeight="1"/>
  <cols>
    <col min="1" max="1" width="38.00390625" style="0" customWidth="1"/>
    <col min="2" max="2" width="22.7109375" style="0" customWidth="1"/>
    <col min="3" max="3" width="17.57421875" style="0" customWidth="1"/>
    <col min="4" max="7" width="23.57421875" style="0" customWidth="1"/>
    <col min="8" max="8" width="21.8515625" style="0" customWidth="1"/>
    <col min="9" max="11" width="23.57421875" style="0" customWidth="1"/>
  </cols>
  <sheetData>
    <row r="1" ht="17.25" customHeight="1">
      <c r="K1" s="66" t="s">
        <v>298</v>
      </c>
    </row>
    <row r="2" spans="2:11" ht="28.5" customHeight="1">
      <c r="B2" s="123" t="s">
        <v>299</v>
      </c>
      <c r="C2" s="20"/>
      <c r="D2" s="20"/>
      <c r="E2" s="20"/>
      <c r="F2" s="20"/>
      <c r="G2" s="72"/>
      <c r="H2" s="20"/>
      <c r="I2" s="72"/>
      <c r="J2" s="72"/>
      <c r="K2" s="20"/>
    </row>
    <row r="3" spans="1:2" ht="17.25" customHeight="1">
      <c r="A3" t="str">
        <f>"单位名称："&amp;"富源县审计中心"</f>
        <v>单位名称：富源县审计中心</v>
      </c>
      <c r="B3" s="124"/>
    </row>
    <row r="4" spans="1:11" ht="44.25" customHeight="1">
      <c r="A4" s="125" t="s">
        <v>196</v>
      </c>
      <c r="B4" s="42" t="s">
        <v>262</v>
      </c>
      <c r="C4" s="42" t="s">
        <v>263</v>
      </c>
      <c r="D4" s="42" t="s">
        <v>264</v>
      </c>
      <c r="E4" s="42" t="s">
        <v>265</v>
      </c>
      <c r="F4" s="42" t="s">
        <v>266</v>
      </c>
      <c r="G4" s="50" t="s">
        <v>267</v>
      </c>
      <c r="H4" s="42" t="s">
        <v>268</v>
      </c>
      <c r="I4" s="50" t="s">
        <v>269</v>
      </c>
      <c r="J4" s="50" t="s">
        <v>270</v>
      </c>
      <c r="K4" s="42" t="s">
        <v>271</v>
      </c>
    </row>
    <row r="5" spans="1:11" ht="14.25" customHeight="1">
      <c r="A5" s="126">
        <v>1</v>
      </c>
      <c r="B5" s="127">
        <v>2</v>
      </c>
      <c r="C5" s="128">
        <v>3</v>
      </c>
      <c r="D5" s="129">
        <v>4</v>
      </c>
      <c r="E5" s="129">
        <v>5</v>
      </c>
      <c r="F5" s="129">
        <v>6</v>
      </c>
      <c r="G5" s="129">
        <v>7</v>
      </c>
      <c r="H5" s="128">
        <v>8</v>
      </c>
      <c r="I5" s="129">
        <v>8</v>
      </c>
      <c r="J5" s="128">
        <v>10</v>
      </c>
      <c r="K5" s="128">
        <v>11</v>
      </c>
    </row>
    <row r="6" spans="1:11" ht="42" customHeight="1">
      <c r="A6" s="9"/>
      <c r="B6" s="8"/>
      <c r="C6" s="130"/>
      <c r="D6" s="130"/>
      <c r="E6" s="130"/>
      <c r="F6" s="131"/>
      <c r="G6" s="132"/>
      <c r="H6" s="131"/>
      <c r="I6" s="132"/>
      <c r="J6" s="132"/>
      <c r="K6" s="131"/>
    </row>
    <row r="7" spans="1:11" ht="51.75" customHeight="1">
      <c r="A7" s="126"/>
      <c r="B7" s="8"/>
      <c r="C7" s="8"/>
      <c r="D7" s="8"/>
      <c r="E7" s="8"/>
      <c r="F7" s="8"/>
      <c r="G7" s="8"/>
      <c r="H7" s="8"/>
      <c r="I7" s="8"/>
      <c r="J7" s="8"/>
      <c r="K7" s="28"/>
    </row>
    <row r="8" ht="12" customHeight="1">
      <c r="A8" t="s">
        <v>300</v>
      </c>
    </row>
  </sheetData>
  <sheetProtection/>
  <mergeCells count="1">
    <mergeCell ref="B2:K2"/>
  </mergeCells>
  <printOptions/>
  <pageMargins left="0.751388888888889" right="0.751388888888889" top="1" bottom="1" header="0.5" footer="0.5"/>
  <pageSetup fitToHeight="1" fitToWidth="1" horizontalDpi="600" verticalDpi="600" orientation="landscape" paperSize="9" scale="43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10"/>
  <sheetViews>
    <sheetView showZeros="0" workbookViewId="0" topLeftCell="A1">
      <selection activeCell="B17" sqref="A1:IV65536"/>
    </sheetView>
  </sheetViews>
  <sheetFormatPr defaultColWidth="9.140625" defaultRowHeight="14.25" customHeight="1"/>
  <cols>
    <col min="1" max="1" width="26.8515625" style="0" customWidth="1"/>
    <col min="2" max="2" width="34.28125" style="0" customWidth="1"/>
    <col min="3" max="3" width="30.421875" style="0" customWidth="1"/>
    <col min="4" max="4" width="28.7109375" style="0" customWidth="1"/>
    <col min="5" max="6" width="26.8515625" style="0" customWidth="1"/>
  </cols>
  <sheetData>
    <row r="1" spans="1:6" ht="12" customHeight="1">
      <c r="A1" s="101">
        <v>1</v>
      </c>
      <c r="B1" s="102">
        <v>0</v>
      </c>
      <c r="C1" s="101">
        <v>1</v>
      </c>
      <c r="D1" s="117"/>
      <c r="E1" s="117"/>
      <c r="F1" s="100" t="s">
        <v>301</v>
      </c>
    </row>
    <row r="2" spans="1:6" ht="26.25" customHeight="1">
      <c r="A2" s="104" t="s">
        <v>302</v>
      </c>
      <c r="B2" s="104" t="s">
        <v>302</v>
      </c>
      <c r="C2" s="105"/>
      <c r="D2" s="118"/>
      <c r="E2" s="118"/>
      <c r="F2" s="118"/>
    </row>
    <row r="3" spans="1:6" ht="13.5" customHeight="1">
      <c r="A3" s="3" t="str">
        <f>"单位名称："&amp;"富源县审计中心"</f>
        <v>单位名称：富源县审计中心</v>
      </c>
      <c r="B3" s="3" t="s">
        <v>303</v>
      </c>
      <c r="C3" s="101"/>
      <c r="D3" s="117"/>
      <c r="E3" s="117"/>
      <c r="F3" s="267" t="s">
        <v>2</v>
      </c>
    </row>
    <row r="4" spans="1:6" ht="19.5" customHeight="1">
      <c r="A4" s="65" t="s">
        <v>304</v>
      </c>
      <c r="B4" s="119" t="s">
        <v>47</v>
      </c>
      <c r="C4" s="65" t="s">
        <v>48</v>
      </c>
      <c r="D4" s="16" t="s">
        <v>305</v>
      </c>
      <c r="E4" s="16"/>
      <c r="F4" s="16"/>
    </row>
    <row r="5" spans="1:6" ht="18.75" customHeight="1">
      <c r="A5" s="65"/>
      <c r="B5" s="120"/>
      <c r="C5" s="65"/>
      <c r="D5" s="16" t="s">
        <v>29</v>
      </c>
      <c r="E5" s="16" t="s">
        <v>49</v>
      </c>
      <c r="F5" s="16" t="s">
        <v>50</v>
      </c>
    </row>
    <row r="6" spans="1:6" ht="23.25" customHeight="1">
      <c r="A6" s="50">
        <v>1</v>
      </c>
      <c r="B6" s="112" t="s">
        <v>110</v>
      </c>
      <c r="C6" s="50">
        <v>3</v>
      </c>
      <c r="D6" s="61">
        <v>4</v>
      </c>
      <c r="E6" s="61">
        <v>5</v>
      </c>
      <c r="F6" s="61">
        <v>6</v>
      </c>
    </row>
    <row r="7" spans="1:6" ht="23.25" customHeight="1">
      <c r="A7" s="8"/>
      <c r="B7" s="9"/>
      <c r="C7" s="9"/>
      <c r="D7" s="18"/>
      <c r="E7" s="18"/>
      <c r="F7" s="18"/>
    </row>
    <row r="8" spans="1:6" ht="24" customHeight="1">
      <c r="A8" s="9"/>
      <c r="B8" s="8"/>
      <c r="C8" s="8"/>
      <c r="D8" s="18"/>
      <c r="E8" s="18"/>
      <c r="F8" s="18"/>
    </row>
    <row r="9" spans="1:6" ht="18.75" customHeight="1">
      <c r="A9" s="121" t="s">
        <v>92</v>
      </c>
      <c r="B9" s="121" t="s">
        <v>92</v>
      </c>
      <c r="C9" s="122" t="s">
        <v>92</v>
      </c>
      <c r="D9" s="18"/>
      <c r="E9" s="18"/>
      <c r="F9" s="18"/>
    </row>
    <row r="10" ht="14.25" customHeight="1">
      <c r="A10" t="s">
        <v>306</v>
      </c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1388888888889" right="0.751388888888889" top="1" bottom="1" header="0.5" footer="0.5"/>
  <pageSetup fitToHeight="1" fitToWidth="1" horizontalDpi="600" verticalDpi="600" orientation="landscape" paperSize="9" scale="66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10"/>
  <sheetViews>
    <sheetView showZeros="0" workbookViewId="0" topLeftCell="A1">
      <selection activeCell="C18" sqref="A1:IV65536"/>
    </sheetView>
  </sheetViews>
  <sheetFormatPr defaultColWidth="9.140625" defaultRowHeight="14.25" customHeight="1"/>
  <cols>
    <col min="1" max="1" width="23.57421875" style="0" customWidth="1"/>
    <col min="2" max="2" width="30.421875" style="0" customWidth="1"/>
    <col min="3" max="3" width="26.140625" style="0" customWidth="1"/>
    <col min="4" max="4" width="25.28125" style="0" customWidth="1"/>
    <col min="5" max="6" width="23.57421875" style="0" customWidth="1"/>
  </cols>
  <sheetData>
    <row r="1" spans="1:6" ht="12" customHeight="1">
      <c r="A1" s="101">
        <v>1</v>
      </c>
      <c r="B1" s="102">
        <v>0</v>
      </c>
      <c r="C1" s="101">
        <v>1</v>
      </c>
      <c r="D1" s="103"/>
      <c r="E1" s="103"/>
      <c r="F1" s="116" t="s">
        <v>301</v>
      </c>
    </row>
    <row r="2" spans="1:6" ht="26.25" customHeight="1">
      <c r="A2" s="104" t="s">
        <v>307</v>
      </c>
      <c r="B2" s="104" t="s">
        <v>302</v>
      </c>
      <c r="C2" s="105"/>
      <c r="D2" s="106"/>
      <c r="E2" s="106"/>
      <c r="F2" s="106"/>
    </row>
    <row r="3" spans="1:6" ht="13.5" customHeight="1">
      <c r="A3" s="3" t="str">
        <f>"单位名称："&amp;"富源县审计中心"</f>
        <v>单位名称：富源县审计中心</v>
      </c>
      <c r="B3" s="107" t="s">
        <v>303</v>
      </c>
      <c r="C3" s="101"/>
      <c r="D3" s="103"/>
      <c r="E3" s="103"/>
      <c r="F3" s="267" t="s">
        <v>2</v>
      </c>
    </row>
    <row r="4" spans="1:6" ht="19.5" customHeight="1">
      <c r="A4" s="108" t="s">
        <v>304</v>
      </c>
      <c r="B4" s="109" t="s">
        <v>47</v>
      </c>
      <c r="C4" s="108" t="s">
        <v>48</v>
      </c>
      <c r="D4" s="37" t="s">
        <v>308</v>
      </c>
      <c r="E4" s="38"/>
      <c r="F4" s="39"/>
    </row>
    <row r="5" spans="1:6" ht="18.75" customHeight="1">
      <c r="A5" s="110"/>
      <c r="B5" s="111"/>
      <c r="C5" s="110"/>
      <c r="D5" s="32" t="s">
        <v>29</v>
      </c>
      <c r="E5" s="37" t="s">
        <v>49</v>
      </c>
      <c r="F5" s="32" t="s">
        <v>50</v>
      </c>
    </row>
    <row r="6" spans="1:6" ht="18.75" customHeight="1">
      <c r="A6" s="50">
        <v>1</v>
      </c>
      <c r="B6" s="112" t="s">
        <v>110</v>
      </c>
      <c r="C6" s="50">
        <v>3</v>
      </c>
      <c r="D6" s="61">
        <v>4</v>
      </c>
      <c r="E6" s="61">
        <v>5</v>
      </c>
      <c r="F6" s="61">
        <v>6</v>
      </c>
    </row>
    <row r="7" spans="1:6" ht="21" customHeight="1">
      <c r="A7" s="8"/>
      <c r="B7" s="113"/>
      <c r="C7" s="113"/>
      <c r="D7" s="18"/>
      <c r="E7" s="18"/>
      <c r="F7" s="18"/>
    </row>
    <row r="8" spans="1:6" ht="21" customHeight="1">
      <c r="A8" s="113"/>
      <c r="B8" s="8"/>
      <c r="C8" s="8"/>
      <c r="D8" s="18"/>
      <c r="E8" s="18"/>
      <c r="F8" s="18"/>
    </row>
    <row r="9" spans="1:6" ht="18.75" customHeight="1">
      <c r="A9" s="114" t="s">
        <v>92</v>
      </c>
      <c r="B9" s="114" t="s">
        <v>92</v>
      </c>
      <c r="C9" s="115" t="s">
        <v>92</v>
      </c>
      <c r="D9" s="18"/>
      <c r="E9" s="18"/>
      <c r="F9" s="18"/>
    </row>
    <row r="10" ht="14.25" customHeight="1">
      <c r="A10" t="s">
        <v>309</v>
      </c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/>
  <pageMargins left="0.751388888888889" right="0.751388888888889" top="1" bottom="1" header="0.5" footer="0.5"/>
  <pageSetup fitToHeight="1" fitToWidth="1" horizontalDpi="600" verticalDpi="600" orientation="landscape" paperSize="9" scale="75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11"/>
  <sheetViews>
    <sheetView showZeros="0" workbookViewId="0" topLeftCell="A1">
      <selection activeCell="A11" sqref="A1:IV65536"/>
    </sheetView>
  </sheetViews>
  <sheetFormatPr defaultColWidth="9.140625" defaultRowHeight="14.25" customHeight="1"/>
  <cols>
    <col min="1" max="2" width="23.57421875" style="0" customWidth="1"/>
    <col min="3" max="3" width="27.00390625" style="0" customWidth="1"/>
    <col min="4" max="5" width="23.57421875" style="0" customWidth="1"/>
    <col min="6" max="6" width="33.8515625" style="0" customWidth="1"/>
    <col min="7" max="8" width="20.140625" style="0" customWidth="1"/>
    <col min="9" max="9" width="25.28125" style="0" customWidth="1"/>
    <col min="10" max="12" width="27.00390625" style="0" customWidth="1"/>
    <col min="13" max="13" width="23.57421875" style="0" customWidth="1"/>
    <col min="14" max="14" width="30.421875" style="0" customWidth="1"/>
    <col min="15" max="15" width="27.00390625" style="0" customWidth="1"/>
    <col min="16" max="16" width="30.421875" style="0" customWidth="1"/>
    <col min="17" max="17" width="23.57421875" style="0" customWidth="1"/>
  </cols>
  <sheetData>
    <row r="1" spans="15:17" ht="13.5" customHeight="1">
      <c r="O1" s="66"/>
      <c r="P1" s="66"/>
      <c r="Q1" s="45" t="s">
        <v>310</v>
      </c>
    </row>
    <row r="2" spans="1:17" ht="27.75" customHeight="1">
      <c r="A2" s="40" t="s">
        <v>311</v>
      </c>
      <c r="B2" s="20"/>
      <c r="C2" s="20"/>
      <c r="D2" s="20"/>
      <c r="E2" s="20"/>
      <c r="F2" s="20"/>
      <c r="G2" s="20"/>
      <c r="H2" s="20"/>
      <c r="I2" s="20"/>
      <c r="J2" s="20"/>
      <c r="K2" s="72"/>
      <c r="L2" s="20"/>
      <c r="M2" s="20"/>
      <c r="N2" s="20"/>
      <c r="O2" s="72"/>
      <c r="P2" s="72"/>
      <c r="Q2" s="20"/>
    </row>
    <row r="3" spans="1:17" ht="18.75" customHeight="1">
      <c r="A3" s="41" t="str">
        <f>"单位名称："&amp;"富源县审计中心"</f>
        <v>单位名称：富源县审计中心</v>
      </c>
      <c r="B3" s="31"/>
      <c r="C3" s="31"/>
      <c r="D3" s="31"/>
      <c r="E3" s="31"/>
      <c r="F3" s="31"/>
      <c r="G3" s="31"/>
      <c r="H3" s="31"/>
      <c r="I3" s="31"/>
      <c r="J3" s="31"/>
      <c r="O3" s="88"/>
      <c r="P3" s="88"/>
      <c r="Q3" s="267" t="s">
        <v>2</v>
      </c>
    </row>
    <row r="4" spans="1:17" ht="15.75" customHeight="1">
      <c r="A4" s="23" t="s">
        <v>312</v>
      </c>
      <c r="B4" s="74" t="s">
        <v>313</v>
      </c>
      <c r="C4" s="74" t="s">
        <v>314</v>
      </c>
      <c r="D4" s="74" t="s">
        <v>315</v>
      </c>
      <c r="E4" s="74" t="s">
        <v>316</v>
      </c>
      <c r="F4" s="74" t="s">
        <v>317</v>
      </c>
      <c r="G4" s="47" t="s">
        <v>202</v>
      </c>
      <c r="H4" s="47"/>
      <c r="I4" s="47"/>
      <c r="J4" s="47"/>
      <c r="K4" s="87"/>
      <c r="L4" s="47"/>
      <c r="M4" s="47"/>
      <c r="N4" s="47"/>
      <c r="O4" s="89"/>
      <c r="P4" s="87"/>
      <c r="Q4" s="48"/>
    </row>
    <row r="5" spans="1:17" ht="17.25" customHeight="1">
      <c r="A5" s="25"/>
      <c r="B5" s="76"/>
      <c r="C5" s="76"/>
      <c r="D5" s="76"/>
      <c r="E5" s="76"/>
      <c r="F5" s="76"/>
      <c r="G5" s="76" t="s">
        <v>29</v>
      </c>
      <c r="H5" s="76" t="s">
        <v>32</v>
      </c>
      <c r="I5" s="76" t="s">
        <v>318</v>
      </c>
      <c r="J5" s="76" t="s">
        <v>319</v>
      </c>
      <c r="K5" s="77" t="s">
        <v>320</v>
      </c>
      <c r="L5" s="90" t="s">
        <v>36</v>
      </c>
      <c r="M5" s="90"/>
      <c r="N5" s="90"/>
      <c r="O5" s="91"/>
      <c r="P5" s="96"/>
      <c r="Q5" s="78"/>
    </row>
    <row r="6" spans="1:17" ht="54" customHeight="1">
      <c r="A6" s="27"/>
      <c r="B6" s="78"/>
      <c r="C6" s="78"/>
      <c r="D6" s="78"/>
      <c r="E6" s="78"/>
      <c r="F6" s="78"/>
      <c r="G6" s="78"/>
      <c r="H6" s="78" t="s">
        <v>31</v>
      </c>
      <c r="I6" s="78"/>
      <c r="J6" s="78"/>
      <c r="K6" s="79"/>
      <c r="L6" s="78" t="s">
        <v>31</v>
      </c>
      <c r="M6" s="78" t="s">
        <v>37</v>
      </c>
      <c r="N6" s="78" t="s">
        <v>211</v>
      </c>
      <c r="O6" s="51" t="s">
        <v>39</v>
      </c>
      <c r="P6" s="79" t="s">
        <v>40</v>
      </c>
      <c r="Q6" s="78" t="s">
        <v>41</v>
      </c>
    </row>
    <row r="7" spans="1:17" ht="15" customHeight="1">
      <c r="A7" s="34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98">
        <v>8</v>
      </c>
      <c r="I7" s="98">
        <v>9</v>
      </c>
      <c r="J7" s="98">
        <v>10</v>
      </c>
      <c r="K7" s="98">
        <v>11</v>
      </c>
      <c r="L7" s="98">
        <v>12</v>
      </c>
      <c r="M7" s="98">
        <v>13</v>
      </c>
      <c r="N7" s="98">
        <v>14</v>
      </c>
      <c r="O7" s="98">
        <v>15</v>
      </c>
      <c r="P7" s="98">
        <v>16</v>
      </c>
      <c r="Q7" s="98">
        <v>17</v>
      </c>
    </row>
    <row r="8" spans="1:17" ht="21" customHeight="1">
      <c r="A8" s="8"/>
      <c r="B8" s="80"/>
      <c r="C8" s="80"/>
      <c r="D8" s="80"/>
      <c r="E8" s="99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ht="25.5" customHeight="1">
      <c r="A9" s="8"/>
      <c r="B9" s="8"/>
      <c r="C9" s="8"/>
      <c r="D9" s="8"/>
      <c r="E9" s="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ht="21" customHeight="1">
      <c r="A10" s="82" t="s">
        <v>92</v>
      </c>
      <c r="B10" s="83"/>
      <c r="C10" s="83"/>
      <c r="D10" s="83"/>
      <c r="E10" s="9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ht="14.25" customHeight="1">
      <c r="A11" t="s">
        <v>321</v>
      </c>
    </row>
  </sheetData>
  <sheetProtection/>
  <mergeCells count="16">
    <mergeCell ref="A2:Q2"/>
    <mergeCell ref="A3:F3"/>
    <mergeCell ref="G4:Q4"/>
    <mergeCell ref="L5:Q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51388888888889" right="0.751388888888889" top="1" bottom="1" header="0.5" footer="0.5"/>
  <pageSetup fitToHeight="1" fitToWidth="1" horizontalDpi="600" verticalDpi="600" orientation="landscape" paperSize="9" scale="28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R11"/>
  <sheetViews>
    <sheetView showZeros="0" workbookViewId="0" topLeftCell="A1">
      <selection activeCell="A11" sqref="A1:IV65536"/>
    </sheetView>
  </sheetViews>
  <sheetFormatPr defaultColWidth="9.140625" defaultRowHeight="14.25" customHeight="1"/>
  <cols>
    <col min="1" max="1" width="23.57421875" style="0" customWidth="1"/>
    <col min="2" max="2" width="27.00390625" style="0" customWidth="1"/>
    <col min="3" max="3" width="28.28125" style="0" customWidth="1"/>
    <col min="4" max="4" width="23.57421875" style="0" customWidth="1"/>
    <col min="5" max="7" width="27.00390625" style="0" customWidth="1"/>
    <col min="8" max="9" width="20.140625" style="0" customWidth="1"/>
    <col min="10" max="10" width="25.28125" style="0" customWidth="1"/>
    <col min="11" max="13" width="27.00390625" style="0" customWidth="1"/>
    <col min="14" max="14" width="23.57421875" style="0" customWidth="1"/>
    <col min="15" max="15" width="30.421875" style="0" customWidth="1"/>
    <col min="16" max="16" width="27.00390625" style="0" customWidth="1"/>
    <col min="17" max="17" width="30.421875" style="0" customWidth="1"/>
    <col min="18" max="18" width="23.57421875" style="0" customWidth="1"/>
  </cols>
  <sheetData>
    <row r="1" spans="1:18" ht="13.5" customHeight="1">
      <c r="A1" s="69"/>
      <c r="B1" s="69"/>
      <c r="C1" s="69"/>
      <c r="D1" s="70"/>
      <c r="E1" s="70"/>
      <c r="F1" s="70"/>
      <c r="G1" s="70"/>
      <c r="H1" s="69"/>
      <c r="I1" s="69"/>
      <c r="J1" s="69"/>
      <c r="K1" s="69"/>
      <c r="L1" s="85"/>
      <c r="M1" s="69"/>
      <c r="N1" s="69"/>
      <c r="O1" s="69"/>
      <c r="P1" s="66"/>
      <c r="Q1" s="92"/>
      <c r="R1" s="93" t="s">
        <v>322</v>
      </c>
    </row>
    <row r="2" spans="1:18" ht="27.75" customHeight="1">
      <c r="A2" s="40" t="s">
        <v>323</v>
      </c>
      <c r="B2" s="71"/>
      <c r="C2" s="71"/>
      <c r="D2" s="72"/>
      <c r="E2" s="72"/>
      <c r="F2" s="72"/>
      <c r="G2" s="72"/>
      <c r="H2" s="71"/>
      <c r="I2" s="71"/>
      <c r="J2" s="71"/>
      <c r="K2" s="71"/>
      <c r="L2" s="86"/>
      <c r="M2" s="71"/>
      <c r="N2" s="71"/>
      <c r="O2" s="71"/>
      <c r="P2" s="72"/>
      <c r="Q2" s="86"/>
      <c r="R2" s="71"/>
    </row>
    <row r="3" spans="1:18" ht="18.75" customHeight="1">
      <c r="A3" s="73" t="str">
        <f>"单位名称："&amp;"富源县审计中心"</f>
        <v>单位名称：富源县审计中心</v>
      </c>
      <c r="B3" s="58"/>
      <c r="C3" s="58"/>
      <c r="D3" s="64"/>
      <c r="E3" s="64"/>
      <c r="F3" s="64"/>
      <c r="G3" s="64"/>
      <c r="H3" s="58"/>
      <c r="I3" s="58"/>
      <c r="J3" s="58"/>
      <c r="K3" s="58"/>
      <c r="L3" s="85"/>
      <c r="M3" s="69"/>
      <c r="N3" s="69"/>
      <c r="O3" s="69"/>
      <c r="P3" s="88"/>
      <c r="Q3" s="94"/>
      <c r="R3" s="270" t="s">
        <v>2</v>
      </c>
    </row>
    <row r="4" spans="1:18" ht="15.75" customHeight="1">
      <c r="A4" s="23" t="s">
        <v>312</v>
      </c>
      <c r="B4" s="74" t="s">
        <v>324</v>
      </c>
      <c r="C4" s="74" t="s">
        <v>325</v>
      </c>
      <c r="D4" s="75" t="s">
        <v>326</v>
      </c>
      <c r="E4" s="75" t="s">
        <v>327</v>
      </c>
      <c r="F4" s="75" t="s">
        <v>328</v>
      </c>
      <c r="G4" s="75" t="s">
        <v>329</v>
      </c>
      <c r="H4" s="47" t="s">
        <v>202</v>
      </c>
      <c r="I4" s="47"/>
      <c r="J4" s="47"/>
      <c r="K4" s="47"/>
      <c r="L4" s="87"/>
      <c r="M4" s="47"/>
      <c r="N4" s="47"/>
      <c r="O4" s="47"/>
      <c r="P4" s="89"/>
      <c r="Q4" s="87"/>
      <c r="R4" s="48"/>
    </row>
    <row r="5" spans="1:18" ht="17.25" customHeight="1">
      <c r="A5" s="25"/>
      <c r="B5" s="76"/>
      <c r="C5" s="76"/>
      <c r="D5" s="77"/>
      <c r="E5" s="77"/>
      <c r="F5" s="77"/>
      <c r="G5" s="77"/>
      <c r="H5" s="76" t="s">
        <v>29</v>
      </c>
      <c r="I5" s="76" t="s">
        <v>32</v>
      </c>
      <c r="J5" s="76" t="s">
        <v>318</v>
      </c>
      <c r="K5" s="76" t="s">
        <v>319</v>
      </c>
      <c r="L5" s="77" t="s">
        <v>320</v>
      </c>
      <c r="M5" s="90" t="s">
        <v>330</v>
      </c>
      <c r="N5" s="90"/>
      <c r="O5" s="90"/>
      <c r="P5" s="91"/>
      <c r="Q5" s="96"/>
      <c r="R5" s="78"/>
    </row>
    <row r="6" spans="1:18" ht="54" customHeight="1">
      <c r="A6" s="27"/>
      <c r="B6" s="78"/>
      <c r="C6" s="78"/>
      <c r="D6" s="79"/>
      <c r="E6" s="79"/>
      <c r="F6" s="79"/>
      <c r="G6" s="79"/>
      <c r="H6" s="78"/>
      <c r="I6" s="78" t="s">
        <v>31</v>
      </c>
      <c r="J6" s="78"/>
      <c r="K6" s="78"/>
      <c r="L6" s="79"/>
      <c r="M6" s="78" t="s">
        <v>31</v>
      </c>
      <c r="N6" s="78" t="s">
        <v>37</v>
      </c>
      <c r="O6" s="78" t="s">
        <v>211</v>
      </c>
      <c r="P6" s="51" t="s">
        <v>39</v>
      </c>
      <c r="Q6" s="79" t="s">
        <v>40</v>
      </c>
      <c r="R6" s="78" t="s">
        <v>41</v>
      </c>
    </row>
    <row r="7" spans="1:18" ht="15" customHeight="1">
      <c r="A7" s="27">
        <v>1</v>
      </c>
      <c r="B7" s="78">
        <v>2</v>
      </c>
      <c r="C7" s="78">
        <v>3</v>
      </c>
      <c r="D7" s="79">
        <v>4</v>
      </c>
      <c r="E7" s="79">
        <v>5</v>
      </c>
      <c r="F7" s="79">
        <v>6</v>
      </c>
      <c r="G7" s="79">
        <v>7</v>
      </c>
      <c r="H7" s="79">
        <v>8</v>
      </c>
      <c r="I7" s="79">
        <v>9</v>
      </c>
      <c r="J7" s="79">
        <v>10</v>
      </c>
      <c r="K7" s="79">
        <v>11</v>
      </c>
      <c r="L7" s="79">
        <v>12</v>
      </c>
      <c r="M7" s="79">
        <v>13</v>
      </c>
      <c r="N7" s="79">
        <v>14</v>
      </c>
      <c r="O7" s="79">
        <v>15</v>
      </c>
      <c r="P7" s="79">
        <v>16</v>
      </c>
      <c r="Q7" s="79">
        <v>17</v>
      </c>
      <c r="R7" s="79">
        <v>18</v>
      </c>
    </row>
    <row r="8" spans="1:18" ht="21" customHeight="1">
      <c r="A8" s="8"/>
      <c r="B8" s="80"/>
      <c r="C8" s="80"/>
      <c r="D8" s="81"/>
      <c r="E8" s="81"/>
      <c r="F8" s="81"/>
      <c r="G8" s="81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ht="21" customHeight="1">
      <c r="A9" s="8"/>
      <c r="B9" s="8"/>
      <c r="C9" s="8"/>
      <c r="D9" s="8"/>
      <c r="E9" s="8"/>
      <c r="F9" s="8"/>
      <c r="G9" s="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ht="21" customHeight="1">
      <c r="A10" s="82" t="s">
        <v>331</v>
      </c>
      <c r="B10" s="83"/>
      <c r="C10" s="84"/>
      <c r="D10" s="81"/>
      <c r="E10" s="81"/>
      <c r="F10" s="81"/>
      <c r="G10" s="81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ht="14.25" customHeight="1">
      <c r="A11" t="s">
        <v>332</v>
      </c>
    </row>
  </sheetData>
  <sheetProtection/>
  <mergeCells count="17">
    <mergeCell ref="A2:R2"/>
    <mergeCell ref="A3:C3"/>
    <mergeCell ref="H4:R4"/>
    <mergeCell ref="M5:R5"/>
    <mergeCell ref="A10:C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51388888888889" right="0.751388888888889" top="1" bottom="1" header="0.5" footer="0.5"/>
  <pageSetup fitToHeight="1" fitToWidth="1" horizontalDpi="600" verticalDpi="600" orientation="landscape" paperSize="9" scale="27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N9"/>
  <sheetViews>
    <sheetView showZeros="0" workbookViewId="0" topLeftCell="A1">
      <selection activeCell="A9" sqref="A1:IV65536"/>
    </sheetView>
  </sheetViews>
  <sheetFormatPr defaultColWidth="9.140625" defaultRowHeight="14.25" customHeight="1"/>
  <cols>
    <col min="1" max="1" width="37.7109375" style="0" customWidth="1"/>
    <col min="2" max="4" width="13.421875" style="0" customWidth="1"/>
    <col min="5" max="5" width="10.28125" style="0" customWidth="1"/>
    <col min="7" max="14" width="10.28125" style="0" customWidth="1"/>
  </cols>
  <sheetData>
    <row r="1" spans="4:14" ht="13.5" customHeight="1">
      <c r="D1" s="54"/>
      <c r="F1" s="63"/>
      <c r="N1" s="66" t="s">
        <v>333</v>
      </c>
    </row>
    <row r="2" spans="1:14" ht="35.25" customHeight="1">
      <c r="A2" s="55" t="s">
        <v>334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3" ht="24" customHeight="1">
      <c r="A3" s="57" t="str">
        <f>"单位名称："&amp;"富源县审计中心"</f>
        <v>单位名称：富源县审计中心</v>
      </c>
      <c r="B3" s="58"/>
      <c r="C3" s="58"/>
      <c r="D3" s="59"/>
      <c r="E3" s="58"/>
      <c r="F3" s="64"/>
      <c r="G3" s="58"/>
      <c r="H3" s="58"/>
      <c r="I3" s="58"/>
      <c r="J3" s="58"/>
      <c r="K3" s="31"/>
      <c r="L3" s="31"/>
      <c r="M3" s="271" t="s">
        <v>2</v>
      </c>
    </row>
    <row r="4" spans="1:14" ht="19.5" customHeight="1">
      <c r="A4" s="16" t="s">
        <v>335</v>
      </c>
      <c r="B4" s="16" t="s">
        <v>202</v>
      </c>
      <c r="C4" s="16"/>
      <c r="D4" s="16"/>
      <c r="E4" s="16" t="s">
        <v>336</v>
      </c>
      <c r="F4" s="16"/>
      <c r="G4" s="16"/>
      <c r="H4" s="16"/>
      <c r="I4" s="16"/>
      <c r="J4" s="16"/>
      <c r="K4" s="16"/>
      <c r="L4" s="16"/>
      <c r="M4" s="16"/>
      <c r="N4" s="16"/>
    </row>
    <row r="5" spans="1:14" ht="40.5" customHeight="1">
      <c r="A5" s="16"/>
      <c r="B5" s="16" t="s">
        <v>29</v>
      </c>
      <c r="C5" s="6" t="s">
        <v>32</v>
      </c>
      <c r="D5" s="60" t="s">
        <v>337</v>
      </c>
      <c r="E5" s="50" t="s">
        <v>338</v>
      </c>
      <c r="F5" s="50" t="s">
        <v>339</v>
      </c>
      <c r="G5" s="50" t="s">
        <v>340</v>
      </c>
      <c r="H5" s="50" t="s">
        <v>341</v>
      </c>
      <c r="I5" s="50" t="s">
        <v>342</v>
      </c>
      <c r="J5" s="50" t="s">
        <v>343</v>
      </c>
      <c r="K5" s="50" t="s">
        <v>344</v>
      </c>
      <c r="L5" s="50" t="s">
        <v>345</v>
      </c>
      <c r="M5" s="50" t="s">
        <v>346</v>
      </c>
      <c r="N5" s="50" t="s">
        <v>347</v>
      </c>
    </row>
    <row r="6" spans="1:14" ht="19.5" customHeight="1">
      <c r="A6" s="61">
        <v>1</v>
      </c>
      <c r="B6" s="61">
        <v>2</v>
      </c>
      <c r="C6" s="61">
        <v>3</v>
      </c>
      <c r="D6" s="16">
        <v>4</v>
      </c>
      <c r="E6" s="50">
        <v>5</v>
      </c>
      <c r="F6" s="61">
        <v>6</v>
      </c>
      <c r="G6" s="50">
        <v>7</v>
      </c>
      <c r="H6" s="65">
        <v>8</v>
      </c>
      <c r="I6" s="50">
        <v>9</v>
      </c>
      <c r="J6" s="50">
        <v>10</v>
      </c>
      <c r="K6" s="50">
        <v>11</v>
      </c>
      <c r="L6" s="65">
        <v>12</v>
      </c>
      <c r="M6" s="50">
        <v>13</v>
      </c>
      <c r="N6" s="68">
        <v>14</v>
      </c>
    </row>
    <row r="7" spans="1:14" ht="18.75" customHeight="1">
      <c r="A7" s="62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8.75" customHeight="1">
      <c r="A8" s="62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ht="14.25" customHeight="1">
      <c r="A9" t="s">
        <v>348</v>
      </c>
    </row>
  </sheetData>
  <sheetProtection/>
  <mergeCells count="6">
    <mergeCell ref="A2:N2"/>
    <mergeCell ref="A3:J3"/>
    <mergeCell ref="M3:N3"/>
    <mergeCell ref="B4:D4"/>
    <mergeCell ref="E4:N4"/>
    <mergeCell ref="A4:A5"/>
  </mergeCells>
  <printOptions/>
  <pageMargins left="0.751388888888889" right="0.751388888888889" top="1" bottom="1" header="0.5" footer="0.5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J8"/>
  <sheetViews>
    <sheetView showZeros="0" workbookViewId="0" topLeftCell="A1">
      <selection activeCell="A8" sqref="A1:IV65536"/>
    </sheetView>
  </sheetViews>
  <sheetFormatPr defaultColWidth="9.140625" defaultRowHeight="12" customHeight="1"/>
  <cols>
    <col min="1" max="1" width="26.421875" style="0" customWidth="1"/>
    <col min="2" max="5" width="26.8515625" style="0" customWidth="1"/>
    <col min="6" max="6" width="23.57421875" style="0" customWidth="1"/>
    <col min="7" max="7" width="25.00390625" style="0" customWidth="1"/>
    <col min="8" max="9" width="23.57421875" style="0" customWidth="1"/>
    <col min="10" max="10" width="26.8515625" style="0" customWidth="1"/>
  </cols>
  <sheetData>
    <row r="1" ht="12" customHeight="1">
      <c r="J1" s="53" t="s">
        <v>349</v>
      </c>
    </row>
    <row r="2" spans="1:10" ht="28.5" customHeight="1">
      <c r="A2" s="49" t="s">
        <v>350</v>
      </c>
      <c r="B2" s="2"/>
      <c r="C2" s="2"/>
      <c r="D2" s="2"/>
      <c r="E2" s="2"/>
      <c r="F2" s="52"/>
      <c r="G2" s="2"/>
      <c r="H2" s="52"/>
      <c r="I2" s="52"/>
      <c r="J2" s="2"/>
    </row>
    <row r="3" ht="17.25" customHeight="1">
      <c r="A3" s="3" t="str">
        <f>"单位名称："&amp;"富源县审计中心"</f>
        <v>单位名称：富源县审计中心</v>
      </c>
    </row>
    <row r="4" spans="1:10" ht="44.25" customHeight="1">
      <c r="A4" s="42" t="s">
        <v>262</v>
      </c>
      <c r="B4" s="42" t="s">
        <v>263</v>
      </c>
      <c r="C4" s="42" t="s">
        <v>264</v>
      </c>
      <c r="D4" s="42" t="s">
        <v>265</v>
      </c>
      <c r="E4" s="42" t="s">
        <v>266</v>
      </c>
      <c r="F4" s="50" t="s">
        <v>267</v>
      </c>
      <c r="G4" s="42" t="s">
        <v>268</v>
      </c>
      <c r="H4" s="50" t="s">
        <v>269</v>
      </c>
      <c r="I4" s="50" t="s">
        <v>270</v>
      </c>
      <c r="J4" s="42" t="s">
        <v>271</v>
      </c>
    </row>
    <row r="5" spans="1:10" ht="14.25" customHeight="1">
      <c r="A5" s="42">
        <v>1</v>
      </c>
      <c r="B5" s="50">
        <v>2</v>
      </c>
      <c r="C5" s="51">
        <v>3</v>
      </c>
      <c r="D5" s="51">
        <v>4</v>
      </c>
      <c r="E5" s="51">
        <v>5</v>
      </c>
      <c r="F5" s="51">
        <v>6</v>
      </c>
      <c r="G5" s="50">
        <v>7</v>
      </c>
      <c r="H5" s="51">
        <v>8</v>
      </c>
      <c r="I5" s="50">
        <v>9</v>
      </c>
      <c r="J5" s="50">
        <v>10</v>
      </c>
    </row>
    <row r="6" spans="1:10" ht="27.75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ht="26.25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ht="12" customHeight="1">
      <c r="A8" t="s">
        <v>351</v>
      </c>
    </row>
  </sheetData>
  <sheetProtection/>
  <mergeCells count="2">
    <mergeCell ref="A2:J2"/>
    <mergeCell ref="A3:H3"/>
  </mergeCells>
  <printOptions/>
  <pageMargins left="0.751388888888889" right="0.751388888888889" top="1" bottom="1" header="0.5" footer="0.5"/>
  <pageSetup fitToHeight="1" fitToWidth="1" horizontalDpi="600" verticalDpi="600" orientation="landscape" paperSize="9" scale="46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H9"/>
  <sheetViews>
    <sheetView showZeros="0" workbookViewId="0" topLeftCell="A1">
      <selection activeCell="A9" sqref="A1:IV65536"/>
    </sheetView>
  </sheetViews>
  <sheetFormatPr defaultColWidth="9.140625" defaultRowHeight="12" customHeight="1"/>
  <cols>
    <col min="1" max="1" width="22.7109375" style="0" customWidth="1"/>
    <col min="2" max="2" width="24.57421875" style="0" customWidth="1"/>
    <col min="3" max="3" width="30.421875" style="0" customWidth="1"/>
    <col min="4" max="5" width="23.57421875" style="0" customWidth="1"/>
    <col min="6" max="8" width="32.140625" style="0" customWidth="1"/>
  </cols>
  <sheetData>
    <row r="1" ht="14.25" customHeight="1">
      <c r="H1" s="45" t="s">
        <v>352</v>
      </c>
    </row>
    <row r="2" spans="1:8" ht="28.5" customHeight="1">
      <c r="A2" s="40" t="s">
        <v>353</v>
      </c>
      <c r="B2" s="20"/>
      <c r="C2" s="20"/>
      <c r="D2" s="20"/>
      <c r="E2" s="20"/>
      <c r="F2" s="20"/>
      <c r="G2" s="20"/>
      <c r="H2" s="20"/>
    </row>
    <row r="3" spans="1:2" ht="13.5" customHeight="1">
      <c r="A3" s="41" t="str">
        <f>"单位名称："&amp;"富源县审计中心"</f>
        <v>单位名称：富源县审计中心</v>
      </c>
      <c r="B3" s="21"/>
    </row>
    <row r="4" spans="1:8" ht="18" customHeight="1">
      <c r="A4" s="23" t="s">
        <v>304</v>
      </c>
      <c r="B4" s="23" t="s">
        <v>354</v>
      </c>
      <c r="C4" s="23" t="s">
        <v>355</v>
      </c>
      <c r="D4" s="23" t="s">
        <v>356</v>
      </c>
      <c r="E4" s="23" t="s">
        <v>357</v>
      </c>
      <c r="F4" s="46" t="s">
        <v>358</v>
      </c>
      <c r="G4" s="47"/>
      <c r="H4" s="48"/>
    </row>
    <row r="5" spans="1:8" ht="18" customHeight="1">
      <c r="A5" s="27"/>
      <c r="B5" s="27"/>
      <c r="C5" s="27"/>
      <c r="D5" s="27"/>
      <c r="E5" s="27"/>
      <c r="F5" s="42" t="s">
        <v>316</v>
      </c>
      <c r="G5" s="42" t="s">
        <v>359</v>
      </c>
      <c r="H5" s="42" t="s">
        <v>360</v>
      </c>
    </row>
    <row r="6" spans="1:8" ht="21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</row>
    <row r="7" spans="1:8" ht="33" customHeight="1">
      <c r="A7" s="8"/>
      <c r="B7" s="8"/>
      <c r="C7" s="8"/>
      <c r="D7" s="8"/>
      <c r="E7" s="8"/>
      <c r="F7" s="8"/>
      <c r="G7" s="18"/>
      <c r="H7" s="18"/>
    </row>
    <row r="8" spans="1:8" ht="24" customHeight="1">
      <c r="A8" s="43" t="s">
        <v>29</v>
      </c>
      <c r="B8" s="44"/>
      <c r="C8" s="44"/>
      <c r="D8" s="44"/>
      <c r="E8" s="44"/>
      <c r="F8" s="8"/>
      <c r="G8" s="18"/>
      <c r="H8" s="18"/>
    </row>
    <row r="9" ht="12" customHeight="1">
      <c r="A9" t="s">
        <v>361</v>
      </c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751388888888889" right="0.751388888888889" top="1" bottom="1" header="0.5" footer="0.5"/>
  <pageSetup fitToHeight="1" fitToWidth="1" horizontalDpi="600" verticalDpi="600" orientation="landscape" paperSize="9" scale="54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K11"/>
  <sheetViews>
    <sheetView showZeros="0" workbookViewId="0" topLeftCell="A1">
      <selection activeCell="D20" sqref="A1:IV65536"/>
    </sheetView>
  </sheetViews>
  <sheetFormatPr defaultColWidth="9.140625" defaultRowHeight="14.25" customHeight="1"/>
  <cols>
    <col min="1" max="3" width="23.57421875" style="0" customWidth="1"/>
    <col min="4" max="7" width="27.00390625" style="0" customWidth="1"/>
    <col min="8" max="8" width="20.140625" style="0" customWidth="1"/>
    <col min="9" max="9" width="33.8515625" style="0" customWidth="1"/>
    <col min="10" max="10" width="32.140625" style="0" customWidth="1"/>
    <col min="11" max="11" width="17.57421875" style="0" customWidth="1"/>
  </cols>
  <sheetData>
    <row r="1" spans="4:11" ht="13.5" customHeight="1">
      <c r="D1" s="19"/>
      <c r="E1" s="19"/>
      <c r="F1" s="19"/>
      <c r="G1" s="19"/>
      <c r="K1" s="36" t="s">
        <v>362</v>
      </c>
    </row>
    <row r="2" spans="1:11" ht="27.75" customHeight="1">
      <c r="A2" s="20" t="s">
        <v>363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3.5" customHeight="1">
      <c r="A3" s="3" t="str">
        <f>"单位名称："&amp;"富源县审计中心"</f>
        <v>单位名称：富源县审计中心</v>
      </c>
      <c r="B3" s="21"/>
      <c r="C3" s="21"/>
      <c r="D3" s="21"/>
      <c r="E3" s="21"/>
      <c r="F3" s="21"/>
      <c r="G3" s="21"/>
      <c r="H3" s="31"/>
      <c r="I3" s="31"/>
      <c r="J3" s="31"/>
      <c r="K3" s="272" t="s">
        <v>2</v>
      </c>
    </row>
    <row r="4" spans="1:11" ht="21.75" customHeight="1">
      <c r="A4" s="22" t="s">
        <v>252</v>
      </c>
      <c r="B4" s="22" t="s">
        <v>197</v>
      </c>
      <c r="C4" s="22" t="s">
        <v>195</v>
      </c>
      <c r="D4" s="23" t="s">
        <v>198</v>
      </c>
      <c r="E4" s="23" t="s">
        <v>199</v>
      </c>
      <c r="F4" s="23" t="s">
        <v>253</v>
      </c>
      <c r="G4" s="23" t="s">
        <v>254</v>
      </c>
      <c r="H4" s="32" t="s">
        <v>29</v>
      </c>
      <c r="I4" s="37" t="s">
        <v>364</v>
      </c>
      <c r="J4" s="38"/>
      <c r="K4" s="39"/>
    </row>
    <row r="5" spans="1:11" ht="21.75" customHeight="1">
      <c r="A5" s="24"/>
      <c r="B5" s="24"/>
      <c r="C5" s="24"/>
      <c r="D5" s="25"/>
      <c r="E5" s="25"/>
      <c r="F5" s="25"/>
      <c r="G5" s="25"/>
      <c r="H5" s="33"/>
      <c r="I5" s="23" t="s">
        <v>32</v>
      </c>
      <c r="J5" s="23" t="s">
        <v>33</v>
      </c>
      <c r="K5" s="23" t="s">
        <v>34</v>
      </c>
    </row>
    <row r="6" spans="1:11" ht="40.5" customHeight="1">
      <c r="A6" s="26"/>
      <c r="B6" s="26"/>
      <c r="C6" s="26"/>
      <c r="D6" s="27"/>
      <c r="E6" s="27"/>
      <c r="F6" s="27"/>
      <c r="G6" s="27"/>
      <c r="H6" s="34"/>
      <c r="I6" s="27" t="s">
        <v>31</v>
      </c>
      <c r="J6" s="27"/>
      <c r="K6" s="27"/>
    </row>
    <row r="7" spans="1:11" ht="15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17">
        <v>10</v>
      </c>
      <c r="K7" s="17">
        <v>11</v>
      </c>
    </row>
    <row r="8" spans="1:11" ht="18.75" customHeight="1">
      <c r="A8" s="28"/>
      <c r="B8" s="8"/>
      <c r="C8" s="28"/>
      <c r="D8" s="28"/>
      <c r="E8" s="28"/>
      <c r="F8" s="28"/>
      <c r="G8" s="28"/>
      <c r="H8" s="18"/>
      <c r="I8" s="18"/>
      <c r="J8" s="18"/>
      <c r="K8" s="18"/>
    </row>
    <row r="9" spans="1:11" ht="18.75" customHeight="1">
      <c r="A9" s="8"/>
      <c r="B9" s="8"/>
      <c r="C9" s="8"/>
      <c r="D9" s="8"/>
      <c r="E9" s="8"/>
      <c r="F9" s="8"/>
      <c r="G9" s="8"/>
      <c r="H9" s="18"/>
      <c r="I9" s="18"/>
      <c r="J9" s="18"/>
      <c r="K9" s="18"/>
    </row>
    <row r="10" spans="1:11" ht="18.75" customHeight="1">
      <c r="A10" s="29" t="s">
        <v>92</v>
      </c>
      <c r="B10" s="30"/>
      <c r="C10" s="30"/>
      <c r="D10" s="30"/>
      <c r="E10" s="30"/>
      <c r="F10" s="30"/>
      <c r="G10" s="35"/>
      <c r="H10" s="18"/>
      <c r="I10" s="18"/>
      <c r="J10" s="18"/>
      <c r="K10" s="18"/>
    </row>
    <row r="11" ht="14.25" customHeight="1">
      <c r="A11" t="s">
        <v>365</v>
      </c>
    </row>
  </sheetData>
  <sheetProtection/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1388888888889" right="0.751388888888889" top="1" bottom="1" header="0.5" footer="0.5"/>
  <pageSetup fitToHeight="1" fitToWidth="1" horizontalDpi="600" verticalDpi="600" orientation="landscape" paperSize="9" scale="4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T10"/>
  <sheetViews>
    <sheetView showZeros="0" workbookViewId="0" topLeftCell="A1">
      <selection activeCell="A1" sqref="A1:T10"/>
    </sheetView>
  </sheetViews>
  <sheetFormatPr defaultColWidth="8.00390625" defaultRowHeight="14.25" customHeight="1" outlineLevelRow="1"/>
  <cols>
    <col min="1" max="1" width="25.28125" style="0" customWidth="1"/>
    <col min="2" max="2" width="33.57421875" style="0" customWidth="1"/>
    <col min="3" max="8" width="12.57421875" style="0" customWidth="1"/>
    <col min="9" max="9" width="11.7109375" style="0" customWidth="1"/>
    <col min="10" max="14" width="12.57421875" style="0" customWidth="1"/>
    <col min="15" max="15" width="15.8515625" style="0" customWidth="1"/>
    <col min="16" max="16" width="9.57421875" style="0" customWidth="1"/>
    <col min="17" max="17" width="21.28125" style="0" customWidth="1"/>
    <col min="18" max="18" width="10.57421875" style="0" customWidth="1"/>
    <col min="19" max="20" width="10.140625" style="0" customWidth="1"/>
  </cols>
  <sheetData>
    <row r="1" spans="9:20" ht="14.25" customHeight="1">
      <c r="I1" s="70"/>
      <c r="O1" s="70"/>
      <c r="P1" s="70"/>
      <c r="Q1" s="70"/>
      <c r="R1" s="70"/>
      <c r="S1" s="94" t="s">
        <v>24</v>
      </c>
      <c r="T1" s="36" t="s">
        <v>24</v>
      </c>
    </row>
    <row r="2" spans="1:20" ht="36" customHeight="1">
      <c r="A2" s="228" t="s">
        <v>25</v>
      </c>
      <c r="B2" s="20"/>
      <c r="C2" s="20"/>
      <c r="D2" s="20"/>
      <c r="E2" s="20"/>
      <c r="F2" s="20"/>
      <c r="G2" s="20"/>
      <c r="H2" s="20"/>
      <c r="I2" s="72"/>
      <c r="J2" s="20"/>
      <c r="K2" s="20"/>
      <c r="L2" s="20"/>
      <c r="M2" s="20"/>
      <c r="N2" s="20"/>
      <c r="O2" s="72"/>
      <c r="P2" s="72"/>
      <c r="Q2" s="72"/>
      <c r="R2" s="72"/>
      <c r="S2" s="20"/>
      <c r="T2" s="72"/>
    </row>
    <row r="3" spans="1:20" ht="20.25" customHeight="1">
      <c r="A3" s="41" t="str">
        <f>"单位名称："&amp;"富源县审计中心"</f>
        <v>单位名称：富源县审计中心</v>
      </c>
      <c r="B3" s="31"/>
      <c r="C3" s="31"/>
      <c r="D3" s="31"/>
      <c r="E3" s="31"/>
      <c r="F3" s="31"/>
      <c r="G3" s="31"/>
      <c r="H3" s="31"/>
      <c r="I3" s="64"/>
      <c r="J3" s="31"/>
      <c r="K3" s="31"/>
      <c r="L3" s="31"/>
      <c r="M3" s="31"/>
      <c r="N3" s="31"/>
      <c r="O3" s="64"/>
      <c r="P3" s="64"/>
      <c r="Q3" s="64"/>
      <c r="R3" s="64"/>
      <c r="S3" s="265" t="s">
        <v>2</v>
      </c>
      <c r="T3" s="250" t="s">
        <v>26</v>
      </c>
    </row>
    <row r="4" spans="1:20" ht="18.75" customHeight="1">
      <c r="A4" s="229" t="s">
        <v>27</v>
      </c>
      <c r="B4" s="230" t="s">
        <v>28</v>
      </c>
      <c r="C4" s="230" t="s">
        <v>29</v>
      </c>
      <c r="D4" s="231" t="s">
        <v>30</v>
      </c>
      <c r="E4" s="239"/>
      <c r="F4" s="239"/>
      <c r="G4" s="239"/>
      <c r="H4" s="239"/>
      <c r="I4" s="242"/>
      <c r="J4" s="239"/>
      <c r="K4" s="239"/>
      <c r="L4" s="239"/>
      <c r="M4" s="239"/>
      <c r="N4" s="246"/>
      <c r="O4" s="231" t="s">
        <v>20</v>
      </c>
      <c r="P4" s="231"/>
      <c r="Q4" s="231"/>
      <c r="R4" s="231"/>
      <c r="S4" s="239"/>
      <c r="T4" s="251"/>
    </row>
    <row r="5" spans="1:20" ht="24.75" customHeight="1">
      <c r="A5" s="232"/>
      <c r="B5" s="233"/>
      <c r="C5" s="233"/>
      <c r="D5" s="233" t="s">
        <v>31</v>
      </c>
      <c r="E5" s="233" t="s">
        <v>32</v>
      </c>
      <c r="F5" s="233" t="s">
        <v>33</v>
      </c>
      <c r="G5" s="233" t="s">
        <v>34</v>
      </c>
      <c r="H5" s="233" t="s">
        <v>35</v>
      </c>
      <c r="I5" s="243" t="s">
        <v>36</v>
      </c>
      <c r="J5" s="244"/>
      <c r="K5" s="244"/>
      <c r="L5" s="244"/>
      <c r="M5" s="244"/>
      <c r="N5" s="247"/>
      <c r="O5" s="248" t="s">
        <v>31</v>
      </c>
      <c r="P5" s="248" t="s">
        <v>32</v>
      </c>
      <c r="Q5" s="229" t="s">
        <v>33</v>
      </c>
      <c r="R5" s="230" t="s">
        <v>34</v>
      </c>
      <c r="S5" s="252" t="s">
        <v>35</v>
      </c>
      <c r="T5" s="230" t="s">
        <v>36</v>
      </c>
    </row>
    <row r="6" spans="1:20" ht="24.75" customHeight="1">
      <c r="A6" s="234"/>
      <c r="B6" s="235"/>
      <c r="C6" s="235"/>
      <c r="D6" s="235"/>
      <c r="E6" s="235"/>
      <c r="F6" s="235"/>
      <c r="G6" s="235"/>
      <c r="H6" s="235"/>
      <c r="I6" s="17" t="s">
        <v>31</v>
      </c>
      <c r="J6" s="245" t="s">
        <v>37</v>
      </c>
      <c r="K6" s="245" t="s">
        <v>38</v>
      </c>
      <c r="L6" s="245" t="s">
        <v>39</v>
      </c>
      <c r="M6" s="245" t="s">
        <v>40</v>
      </c>
      <c r="N6" s="245" t="s">
        <v>41</v>
      </c>
      <c r="O6" s="249"/>
      <c r="P6" s="249"/>
      <c r="Q6" s="253"/>
      <c r="R6" s="249"/>
      <c r="S6" s="235"/>
      <c r="T6" s="235"/>
    </row>
    <row r="7" spans="1:20" ht="16.5" customHeight="1">
      <c r="A7" s="236">
        <v>1</v>
      </c>
      <c r="B7" s="7">
        <v>2</v>
      </c>
      <c r="C7" s="7">
        <v>3</v>
      </c>
      <c r="D7" s="7">
        <v>4</v>
      </c>
      <c r="E7" s="240">
        <v>5</v>
      </c>
      <c r="F7" s="241">
        <v>6</v>
      </c>
      <c r="G7" s="241">
        <v>7</v>
      </c>
      <c r="H7" s="240">
        <v>8</v>
      </c>
      <c r="I7" s="240">
        <v>9</v>
      </c>
      <c r="J7" s="241">
        <v>10</v>
      </c>
      <c r="K7" s="241">
        <v>11</v>
      </c>
      <c r="L7" s="240">
        <v>12</v>
      </c>
      <c r="M7" s="240">
        <v>13</v>
      </c>
      <c r="N7" s="241">
        <v>14</v>
      </c>
      <c r="O7" s="241">
        <v>15</v>
      </c>
      <c r="P7" s="240">
        <v>16</v>
      </c>
      <c r="Q7" s="254">
        <v>17</v>
      </c>
      <c r="R7" s="255">
        <v>18</v>
      </c>
      <c r="S7" s="255">
        <v>19</v>
      </c>
      <c r="T7" s="255">
        <v>20</v>
      </c>
    </row>
    <row r="8" spans="1:20" ht="16.5" customHeight="1" outlineLevel="1">
      <c r="A8" s="8" t="s">
        <v>42</v>
      </c>
      <c r="B8" s="8" t="s">
        <v>43</v>
      </c>
      <c r="C8" s="18">
        <v>132.318226</v>
      </c>
      <c r="D8" s="18">
        <v>132.318226</v>
      </c>
      <c r="E8" s="18">
        <v>132.318226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ht="16.5" customHeight="1">
      <c r="A9" s="137" t="s">
        <v>44</v>
      </c>
      <c r="B9" s="137" t="s">
        <v>43</v>
      </c>
      <c r="C9" s="18">
        <v>132.318226</v>
      </c>
      <c r="D9" s="18">
        <v>132.318226</v>
      </c>
      <c r="E9" s="18">
        <v>132.318226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8"/>
      <c r="T9" s="8"/>
    </row>
    <row r="10" spans="1:20" ht="12.75" customHeight="1">
      <c r="A10" s="237" t="s">
        <v>29</v>
      </c>
      <c r="B10" s="238"/>
      <c r="C10" s="18">
        <v>132.318226</v>
      </c>
      <c r="D10" s="18">
        <v>132.318226</v>
      </c>
      <c r="E10" s="18">
        <v>132.318226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</sheetData>
  <sheetProtection/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/>
  <pageMargins left="0.751388888888889" right="0.751388888888889" top="1" bottom="1" header="0.5" footer="0.5"/>
  <pageSetup fitToHeight="1" fitToWidth="1" horizontalDpi="600" verticalDpi="600" orientation="landscape" paperSize="9" scale="42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10"/>
  <sheetViews>
    <sheetView showZeros="0" tabSelected="1" workbookViewId="0" topLeftCell="A1">
      <selection activeCell="A1" sqref="A1:G10"/>
    </sheetView>
  </sheetViews>
  <sheetFormatPr defaultColWidth="9.140625" defaultRowHeight="14.25" customHeight="1"/>
  <cols>
    <col min="1" max="1" width="27.421875" style="0" customWidth="1"/>
    <col min="2" max="2" width="30.7109375" style="0" customWidth="1"/>
    <col min="3" max="3" width="27.421875" style="0" customWidth="1"/>
    <col min="4" max="4" width="26.8515625" style="0" customWidth="1"/>
    <col min="5" max="7" width="30.421875" style="0" customWidth="1"/>
  </cols>
  <sheetData>
    <row r="1" spans="4:7" ht="13.5" customHeight="1">
      <c r="D1" s="1"/>
      <c r="G1" s="13" t="s">
        <v>366</v>
      </c>
    </row>
    <row r="2" spans="1:7" ht="27.75" customHeight="1">
      <c r="A2" s="2" t="s">
        <v>367</v>
      </c>
      <c r="B2" s="2"/>
      <c r="C2" s="2"/>
      <c r="D2" s="2"/>
      <c r="E2" s="2"/>
      <c r="F2" s="2"/>
      <c r="G2" s="2"/>
    </row>
    <row r="3" spans="1:7" ht="13.5" customHeight="1">
      <c r="A3" s="3" t="str">
        <f>"单位名称："&amp;"富源县审计中心"</f>
        <v>单位名称：富源县审计中心</v>
      </c>
      <c r="B3" s="4"/>
      <c r="C3" s="4"/>
      <c r="D3" s="4"/>
      <c r="E3" s="14"/>
      <c r="F3" s="14"/>
      <c r="G3" s="272" t="s">
        <v>2</v>
      </c>
    </row>
    <row r="4" spans="1:7" ht="21.75" customHeight="1">
      <c r="A4" s="5" t="s">
        <v>195</v>
      </c>
      <c r="B4" s="5" t="s">
        <v>252</v>
      </c>
      <c r="C4" s="5" t="s">
        <v>197</v>
      </c>
      <c r="D4" s="6" t="s">
        <v>368</v>
      </c>
      <c r="E4" s="16" t="s">
        <v>32</v>
      </c>
      <c r="F4" s="16"/>
      <c r="G4" s="16"/>
    </row>
    <row r="5" spans="1:7" ht="21.75" customHeight="1">
      <c r="A5" s="5"/>
      <c r="B5" s="5"/>
      <c r="C5" s="5"/>
      <c r="D5" s="6"/>
      <c r="E5" s="16" t="s">
        <v>369</v>
      </c>
      <c r="F5" s="6" t="s">
        <v>370</v>
      </c>
      <c r="G5" s="6" t="s">
        <v>371</v>
      </c>
    </row>
    <row r="6" spans="1:7" ht="40.5" customHeight="1">
      <c r="A6" s="5"/>
      <c r="B6" s="5"/>
      <c r="C6" s="5"/>
      <c r="D6" s="6"/>
      <c r="E6" s="16"/>
      <c r="F6" s="6" t="s">
        <v>31</v>
      </c>
      <c r="G6" s="6"/>
    </row>
    <row r="7" spans="1:7" ht="15.75" customHeight="1">
      <c r="A7" s="7">
        <v>1</v>
      </c>
      <c r="B7" s="7">
        <v>2</v>
      </c>
      <c r="C7" s="7">
        <v>3</v>
      </c>
      <c r="D7" s="7">
        <v>4</v>
      </c>
      <c r="E7" s="7">
        <v>8</v>
      </c>
      <c r="F7" s="7">
        <v>9</v>
      </c>
      <c r="G7" s="17">
        <v>10</v>
      </c>
    </row>
    <row r="8" spans="1:7" ht="26.25" customHeight="1">
      <c r="A8" s="8" t="s">
        <v>43</v>
      </c>
      <c r="B8" s="9"/>
      <c r="C8" s="9"/>
      <c r="D8" s="9"/>
      <c r="E8" s="18"/>
      <c r="F8" s="18">
        <v>2.2704</v>
      </c>
      <c r="G8" s="18"/>
    </row>
    <row r="9" spans="1:7" ht="24.75" customHeight="1">
      <c r="A9" s="9"/>
      <c r="B9" s="8" t="s">
        <v>372</v>
      </c>
      <c r="C9" s="8" t="s">
        <v>257</v>
      </c>
      <c r="D9" s="8" t="s">
        <v>373</v>
      </c>
      <c r="E9" s="18"/>
      <c r="F9" s="18">
        <v>2.2704</v>
      </c>
      <c r="G9" s="18"/>
    </row>
    <row r="10" spans="1:7" ht="18.75" customHeight="1">
      <c r="A10" s="10" t="s">
        <v>29</v>
      </c>
      <c r="B10" s="11" t="s">
        <v>374</v>
      </c>
      <c r="C10" s="11"/>
      <c r="D10" s="12"/>
      <c r="E10" s="18"/>
      <c r="F10" s="18">
        <v>2.2704</v>
      </c>
      <c r="G10" s="18"/>
    </row>
  </sheetData>
  <sheetProtection/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/>
  <pageMargins left="0.751388888888889" right="0.751388888888889" top="1" bottom="1" header="0.5" footer="0.5"/>
  <pageSetup fitToHeight="1" fitToWidth="1" horizontalDpi="600" verticalDpi="600" orientation="landscape" paperSize="9" scale="57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Q24"/>
  <sheetViews>
    <sheetView showZeros="0" workbookViewId="0" topLeftCell="A1">
      <selection activeCell="D7" sqref="A1:Q24"/>
    </sheetView>
  </sheetViews>
  <sheetFormatPr defaultColWidth="9.140625" defaultRowHeight="14.25" customHeight="1"/>
  <cols>
    <col min="1" max="1" width="30.421875" style="0" customWidth="1"/>
    <col min="2" max="2" width="37.7109375" style="0" customWidth="1"/>
    <col min="3" max="3" width="18.8515625" style="0" customWidth="1"/>
    <col min="4" max="4" width="21.00390625" style="0" customWidth="1"/>
    <col min="5" max="5" width="18.8515625" style="0" customWidth="1"/>
    <col min="6" max="6" width="20.140625" style="0" customWidth="1"/>
    <col min="7" max="7" width="18.8515625" style="0" customWidth="1"/>
    <col min="8" max="8" width="19.8515625" style="0" customWidth="1"/>
    <col min="9" max="9" width="21.28125" style="0" customWidth="1"/>
    <col min="10" max="10" width="15.57421875" style="0" customWidth="1"/>
    <col min="11" max="11" width="16.421875" style="0" customWidth="1"/>
    <col min="12" max="12" width="13.57421875" style="0" customWidth="1"/>
    <col min="13" max="17" width="18.8515625" style="0" customWidth="1"/>
  </cols>
  <sheetData>
    <row r="1" ht="15.75" customHeight="1">
      <c r="Q1" s="45" t="s">
        <v>45</v>
      </c>
    </row>
    <row r="2" spans="1:17" ht="28.5" customHeight="1">
      <c r="A2" s="2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 customHeight="1">
      <c r="A3" s="209" t="str">
        <f>"单位名称："&amp;"富源县审计中心"</f>
        <v>单位名称：富源县审计中心</v>
      </c>
      <c r="B3" s="210"/>
      <c r="C3" s="58"/>
      <c r="D3" s="14"/>
      <c r="E3" s="58"/>
      <c r="F3" s="14"/>
      <c r="G3" s="58"/>
      <c r="H3" s="14"/>
      <c r="I3" s="14"/>
      <c r="J3" s="14"/>
      <c r="K3" s="58"/>
      <c r="L3" s="14"/>
      <c r="M3" s="58"/>
      <c r="N3" s="58"/>
      <c r="O3" s="14"/>
      <c r="P3" s="14"/>
      <c r="Q3" s="266" t="s">
        <v>2</v>
      </c>
    </row>
    <row r="4" spans="1:17" ht="17.25" customHeight="1">
      <c r="A4" s="211" t="s">
        <v>47</v>
      </c>
      <c r="B4" s="212" t="s">
        <v>48</v>
      </c>
      <c r="C4" s="213" t="s">
        <v>29</v>
      </c>
      <c r="D4" s="214" t="s">
        <v>49</v>
      </c>
      <c r="E4" s="16"/>
      <c r="F4" s="214" t="s">
        <v>50</v>
      </c>
      <c r="G4" s="16"/>
      <c r="H4" s="218" t="s">
        <v>32</v>
      </c>
      <c r="I4" s="217" t="s">
        <v>33</v>
      </c>
      <c r="J4" s="212" t="s">
        <v>51</v>
      </c>
      <c r="K4" s="222" t="s">
        <v>34</v>
      </c>
      <c r="L4" s="214" t="s">
        <v>36</v>
      </c>
      <c r="M4" s="223"/>
      <c r="N4" s="223"/>
      <c r="O4" s="223"/>
      <c r="P4" s="223"/>
      <c r="Q4" s="227"/>
    </row>
    <row r="5" spans="1:17" ht="26.25" customHeight="1">
      <c r="A5" s="16"/>
      <c r="B5" s="215"/>
      <c r="C5" s="215"/>
      <c r="D5" s="215" t="s">
        <v>29</v>
      </c>
      <c r="E5" s="215" t="s">
        <v>52</v>
      </c>
      <c r="F5" s="215" t="s">
        <v>29</v>
      </c>
      <c r="G5" s="219" t="s">
        <v>52</v>
      </c>
      <c r="H5" s="215"/>
      <c r="I5" s="215"/>
      <c r="J5" s="215"/>
      <c r="K5" s="219"/>
      <c r="L5" s="215" t="s">
        <v>31</v>
      </c>
      <c r="M5" s="224" t="s">
        <v>53</v>
      </c>
      <c r="N5" s="224" t="s">
        <v>54</v>
      </c>
      <c r="O5" s="224" t="s">
        <v>55</v>
      </c>
      <c r="P5" s="224" t="s">
        <v>56</v>
      </c>
      <c r="Q5" s="224" t="s">
        <v>57</v>
      </c>
    </row>
    <row r="6" spans="1:17" ht="16.5" customHeight="1">
      <c r="A6" s="16">
        <v>1</v>
      </c>
      <c r="B6" s="215">
        <v>2</v>
      </c>
      <c r="C6" s="215">
        <v>3</v>
      </c>
      <c r="D6" s="215">
        <v>4</v>
      </c>
      <c r="E6" s="220">
        <v>5</v>
      </c>
      <c r="F6" s="221">
        <v>6</v>
      </c>
      <c r="G6" s="220">
        <v>7</v>
      </c>
      <c r="H6" s="221">
        <v>8</v>
      </c>
      <c r="I6" s="220">
        <v>9</v>
      </c>
      <c r="J6" s="220">
        <v>10</v>
      </c>
      <c r="K6" s="220">
        <v>11</v>
      </c>
      <c r="L6" s="220">
        <v>12</v>
      </c>
      <c r="M6" s="225">
        <v>13</v>
      </c>
      <c r="N6" s="226">
        <v>14</v>
      </c>
      <c r="O6" s="226">
        <v>15</v>
      </c>
      <c r="P6" s="226">
        <v>16</v>
      </c>
      <c r="Q6" s="226">
        <v>17</v>
      </c>
    </row>
    <row r="7" spans="1:17" ht="19.5" customHeight="1">
      <c r="A7" s="8" t="s">
        <v>58</v>
      </c>
      <c r="B7" s="8" t="s">
        <v>59</v>
      </c>
      <c r="C7" s="18">
        <v>92.63869</v>
      </c>
      <c r="D7" s="18">
        <v>92.63869</v>
      </c>
      <c r="E7" s="18">
        <v>92.63869</v>
      </c>
      <c r="F7" s="18"/>
      <c r="G7" s="18"/>
      <c r="H7" s="18">
        <v>92.63869</v>
      </c>
      <c r="I7" s="18"/>
      <c r="J7" s="18"/>
      <c r="K7" s="18"/>
      <c r="L7" s="18"/>
      <c r="M7" s="18"/>
      <c r="N7" s="18"/>
      <c r="O7" s="18"/>
      <c r="P7" s="18"/>
      <c r="Q7" s="18"/>
    </row>
    <row r="8" spans="1:17" ht="19.5" customHeight="1">
      <c r="A8" s="137" t="s">
        <v>60</v>
      </c>
      <c r="B8" s="137" t="s">
        <v>61</v>
      </c>
      <c r="C8" s="18">
        <v>92.63869</v>
      </c>
      <c r="D8" s="18">
        <v>92.63869</v>
      </c>
      <c r="E8" s="18">
        <v>92.63869</v>
      </c>
      <c r="F8" s="18"/>
      <c r="G8" s="18"/>
      <c r="H8" s="18">
        <v>92.63869</v>
      </c>
      <c r="I8" s="18"/>
      <c r="J8" s="18"/>
      <c r="K8" s="18"/>
      <c r="L8" s="18"/>
      <c r="M8" s="18"/>
      <c r="N8" s="18"/>
      <c r="O8" s="18"/>
      <c r="P8" s="18"/>
      <c r="Q8" s="18"/>
    </row>
    <row r="9" spans="1:17" ht="19.5" customHeight="1">
      <c r="A9" s="156" t="s">
        <v>62</v>
      </c>
      <c r="B9" s="156" t="s">
        <v>63</v>
      </c>
      <c r="C9" s="18">
        <v>92.63869</v>
      </c>
      <c r="D9" s="18">
        <v>92.63869</v>
      </c>
      <c r="E9" s="18">
        <v>92.63869</v>
      </c>
      <c r="F9" s="18"/>
      <c r="G9" s="18"/>
      <c r="H9" s="18">
        <v>92.63869</v>
      </c>
      <c r="I9" s="18"/>
      <c r="J9" s="18"/>
      <c r="K9" s="18"/>
      <c r="L9" s="18"/>
      <c r="M9" s="18"/>
      <c r="N9" s="18"/>
      <c r="O9" s="18"/>
      <c r="P9" s="18"/>
      <c r="Q9" s="18"/>
    </row>
    <row r="10" spans="1:17" ht="19.5" customHeight="1">
      <c r="A10" s="8" t="s">
        <v>64</v>
      </c>
      <c r="B10" s="8" t="s">
        <v>65</v>
      </c>
      <c r="C10" s="18">
        <v>20.833365</v>
      </c>
      <c r="D10" s="18">
        <v>18.562965</v>
      </c>
      <c r="E10" s="18">
        <v>18.562965</v>
      </c>
      <c r="F10" s="18">
        <v>2.2704</v>
      </c>
      <c r="G10" s="18">
        <v>2.2704</v>
      </c>
      <c r="H10" s="18">
        <v>20.833365</v>
      </c>
      <c r="I10" s="18"/>
      <c r="J10" s="18"/>
      <c r="K10" s="18"/>
      <c r="L10" s="18"/>
      <c r="M10" s="18"/>
      <c r="N10" s="18"/>
      <c r="O10" s="18"/>
      <c r="P10" s="18"/>
      <c r="Q10" s="18"/>
    </row>
    <row r="11" spans="1:17" ht="19.5" customHeight="1">
      <c r="A11" s="137" t="s">
        <v>66</v>
      </c>
      <c r="B11" s="137" t="s">
        <v>67</v>
      </c>
      <c r="C11" s="18">
        <v>18.562965</v>
      </c>
      <c r="D11" s="18">
        <v>18.562965</v>
      </c>
      <c r="E11" s="18">
        <v>18.562965</v>
      </c>
      <c r="F11" s="18"/>
      <c r="G11" s="18"/>
      <c r="H11" s="18">
        <v>18.562965</v>
      </c>
      <c r="I11" s="18"/>
      <c r="J11" s="18"/>
      <c r="K11" s="18"/>
      <c r="L11" s="18"/>
      <c r="M11" s="18"/>
      <c r="N11" s="18"/>
      <c r="O11" s="18"/>
      <c r="P11" s="18"/>
      <c r="Q11" s="18"/>
    </row>
    <row r="12" spans="1:17" ht="19.5" customHeight="1">
      <c r="A12" s="156" t="s">
        <v>68</v>
      </c>
      <c r="B12" s="156" t="s">
        <v>69</v>
      </c>
      <c r="C12" s="18">
        <v>4.944005</v>
      </c>
      <c r="D12" s="18">
        <v>4.944005</v>
      </c>
      <c r="E12" s="18">
        <v>4.944005</v>
      </c>
      <c r="F12" s="18"/>
      <c r="G12" s="18"/>
      <c r="H12" s="18">
        <v>4.944005</v>
      </c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9.5" customHeight="1">
      <c r="A13" s="156" t="s">
        <v>70</v>
      </c>
      <c r="B13" s="156" t="s">
        <v>71</v>
      </c>
      <c r="C13" s="18">
        <v>13.61896</v>
      </c>
      <c r="D13" s="18">
        <v>13.61896</v>
      </c>
      <c r="E13" s="18">
        <v>13.61896</v>
      </c>
      <c r="F13" s="18"/>
      <c r="G13" s="18"/>
      <c r="H13" s="18">
        <v>13.61896</v>
      </c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9.5" customHeight="1">
      <c r="A14" s="137" t="s">
        <v>72</v>
      </c>
      <c r="B14" s="137" t="s">
        <v>73</v>
      </c>
      <c r="C14" s="18">
        <v>2.2704</v>
      </c>
      <c r="D14" s="18"/>
      <c r="E14" s="18"/>
      <c r="F14" s="18">
        <v>2.2704</v>
      </c>
      <c r="G14" s="18">
        <v>2.2704</v>
      </c>
      <c r="H14" s="18">
        <v>2.2704</v>
      </c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9.5" customHeight="1">
      <c r="A15" s="156" t="s">
        <v>74</v>
      </c>
      <c r="B15" s="156" t="s">
        <v>75</v>
      </c>
      <c r="C15" s="18">
        <v>2.2704</v>
      </c>
      <c r="D15" s="18"/>
      <c r="E15" s="18"/>
      <c r="F15" s="18">
        <v>2.2704</v>
      </c>
      <c r="G15" s="18">
        <v>2.2704</v>
      </c>
      <c r="H15" s="18">
        <v>2.2704</v>
      </c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9.5" customHeight="1">
      <c r="A16" s="8" t="s">
        <v>76</v>
      </c>
      <c r="B16" s="8" t="s">
        <v>77</v>
      </c>
      <c r="C16" s="18">
        <v>8.953533</v>
      </c>
      <c r="D16" s="18">
        <v>8.953533</v>
      </c>
      <c r="E16" s="18">
        <v>8.953533</v>
      </c>
      <c r="F16" s="18"/>
      <c r="G16" s="18"/>
      <c r="H16" s="18">
        <v>8.953533</v>
      </c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9.5" customHeight="1">
      <c r="A17" s="137" t="s">
        <v>78</v>
      </c>
      <c r="B17" s="137" t="s">
        <v>79</v>
      </c>
      <c r="C17" s="18">
        <v>8.953533</v>
      </c>
      <c r="D17" s="18">
        <v>8.953533</v>
      </c>
      <c r="E17" s="18">
        <v>8.953533</v>
      </c>
      <c r="F17" s="18"/>
      <c r="G17" s="18"/>
      <c r="H17" s="18">
        <v>8.953533</v>
      </c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9.5" customHeight="1">
      <c r="A18" s="156" t="s">
        <v>80</v>
      </c>
      <c r="B18" s="156" t="s">
        <v>81</v>
      </c>
      <c r="C18" s="18">
        <v>4.960056</v>
      </c>
      <c r="D18" s="18">
        <v>4.960056</v>
      </c>
      <c r="E18" s="18">
        <v>4.960056</v>
      </c>
      <c r="F18" s="18"/>
      <c r="G18" s="18"/>
      <c r="H18" s="18">
        <v>4.960056</v>
      </c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5" customHeight="1">
      <c r="A19" s="156" t="s">
        <v>82</v>
      </c>
      <c r="B19" s="156" t="s">
        <v>83</v>
      </c>
      <c r="C19" s="18">
        <v>3.446259</v>
      </c>
      <c r="D19" s="18">
        <v>3.446259</v>
      </c>
      <c r="E19" s="18">
        <v>3.446259</v>
      </c>
      <c r="F19" s="18"/>
      <c r="G19" s="18"/>
      <c r="H19" s="18">
        <v>3.446259</v>
      </c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9.5" customHeight="1">
      <c r="A20" s="156" t="s">
        <v>84</v>
      </c>
      <c r="B20" s="156" t="s">
        <v>85</v>
      </c>
      <c r="C20" s="18">
        <v>0.547218</v>
      </c>
      <c r="D20" s="18">
        <v>0.547218</v>
      </c>
      <c r="E20" s="18">
        <v>0.547218</v>
      </c>
      <c r="F20" s="18"/>
      <c r="G20" s="18"/>
      <c r="H20" s="18">
        <v>0.547218</v>
      </c>
      <c r="I20" s="18"/>
      <c r="J20" s="18"/>
      <c r="K20" s="18"/>
      <c r="L20" s="18"/>
      <c r="M20" s="18"/>
      <c r="N20" s="18"/>
      <c r="O20" s="18"/>
      <c r="P20" s="18"/>
      <c r="Q20" s="18"/>
    </row>
    <row r="21" spans="1:17" ht="19.5" customHeight="1">
      <c r="A21" s="8" t="s">
        <v>86</v>
      </c>
      <c r="B21" s="8" t="s">
        <v>87</v>
      </c>
      <c r="C21" s="18">
        <v>9.892638</v>
      </c>
      <c r="D21" s="18">
        <v>9.892638</v>
      </c>
      <c r="E21" s="18">
        <v>9.892638</v>
      </c>
      <c r="F21" s="18"/>
      <c r="G21" s="18"/>
      <c r="H21" s="18">
        <v>9.892638</v>
      </c>
      <c r="I21" s="18"/>
      <c r="J21" s="18"/>
      <c r="K21" s="18"/>
      <c r="L21" s="18"/>
      <c r="M21" s="18"/>
      <c r="N21" s="18"/>
      <c r="O21" s="18"/>
      <c r="P21" s="18"/>
      <c r="Q21" s="18"/>
    </row>
    <row r="22" spans="1:17" ht="19.5" customHeight="1">
      <c r="A22" s="137" t="s">
        <v>88</v>
      </c>
      <c r="B22" s="137" t="s">
        <v>89</v>
      </c>
      <c r="C22" s="18">
        <v>9.892638</v>
      </c>
      <c r="D22" s="18">
        <v>9.892638</v>
      </c>
      <c r="E22" s="18">
        <v>9.892638</v>
      </c>
      <c r="F22" s="18"/>
      <c r="G22" s="18"/>
      <c r="H22" s="18">
        <v>9.892638</v>
      </c>
      <c r="I22" s="18"/>
      <c r="J22" s="18"/>
      <c r="K22" s="18"/>
      <c r="L22" s="18"/>
      <c r="M22" s="18"/>
      <c r="N22" s="18"/>
      <c r="O22" s="18"/>
      <c r="P22" s="18"/>
      <c r="Q22" s="18"/>
    </row>
    <row r="23" spans="1:17" ht="19.5" customHeight="1">
      <c r="A23" s="156" t="s">
        <v>90</v>
      </c>
      <c r="B23" s="156" t="s">
        <v>91</v>
      </c>
      <c r="C23" s="18">
        <v>9.892638</v>
      </c>
      <c r="D23" s="18">
        <v>9.892638</v>
      </c>
      <c r="E23" s="18">
        <v>9.892638</v>
      </c>
      <c r="F23" s="18"/>
      <c r="G23" s="18"/>
      <c r="H23" s="18">
        <v>9.892638</v>
      </c>
      <c r="I23" s="18"/>
      <c r="J23" s="18"/>
      <c r="K23" s="18"/>
      <c r="L23" s="18"/>
      <c r="M23" s="18"/>
      <c r="N23" s="18"/>
      <c r="O23" s="18"/>
      <c r="P23" s="18"/>
      <c r="Q23" s="18"/>
    </row>
    <row r="24" spans="1:17" ht="17.25" customHeight="1">
      <c r="A24" s="216" t="s">
        <v>92</v>
      </c>
      <c r="B24" s="217" t="s">
        <v>92</v>
      </c>
      <c r="C24" s="18">
        <v>132.318226</v>
      </c>
      <c r="D24" s="18">
        <v>130.047826</v>
      </c>
      <c r="E24" s="18">
        <v>130.047826</v>
      </c>
      <c r="F24" s="18">
        <v>2.2704</v>
      </c>
      <c r="G24" s="18">
        <v>2.2704</v>
      </c>
      <c r="H24" s="18">
        <v>132.318226</v>
      </c>
      <c r="I24" s="18"/>
      <c r="J24" s="18"/>
      <c r="K24" s="18"/>
      <c r="L24" s="18"/>
      <c r="M24" s="18"/>
      <c r="N24" s="18"/>
      <c r="O24" s="18"/>
      <c r="P24" s="18"/>
      <c r="Q24" s="18"/>
    </row>
  </sheetData>
  <sheetProtection/>
  <mergeCells count="13">
    <mergeCell ref="A2:Q2"/>
    <mergeCell ref="A3:N3"/>
    <mergeCell ref="D4:E4"/>
    <mergeCell ref="F4:G4"/>
    <mergeCell ref="L4:Q4"/>
    <mergeCell ref="A24:B24"/>
    <mergeCell ref="A4:A5"/>
    <mergeCell ref="B4:B5"/>
    <mergeCell ref="C4:C5"/>
    <mergeCell ref="H4:H5"/>
    <mergeCell ref="I4:I5"/>
    <mergeCell ref="J4:J5"/>
    <mergeCell ref="K4:K5"/>
  </mergeCells>
  <printOptions/>
  <pageMargins left="0.751388888888889" right="0.751388888888889" top="1" bottom="1" header="0.5" footer="0.5"/>
  <pageSetup fitToHeight="1" fitToWidth="1" horizontalDpi="600" verticalDpi="600" orientation="landscape" paperSize="9" scale="35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D16"/>
  <sheetViews>
    <sheetView showZeros="0" workbookViewId="0" topLeftCell="A1">
      <selection activeCell="A1" sqref="A1:D16"/>
    </sheetView>
  </sheetViews>
  <sheetFormatPr defaultColWidth="9.140625" defaultRowHeight="14.25" customHeight="1"/>
  <cols>
    <col min="1" max="1" width="49.28125" style="0" customWidth="1"/>
    <col min="2" max="2" width="38.8515625" style="0" customWidth="1"/>
    <col min="3" max="3" width="52.7109375" style="0" customWidth="1"/>
    <col min="4" max="4" width="36.421875" style="0" customWidth="1"/>
  </cols>
  <sheetData>
    <row r="1" spans="1:4" ht="14.25" customHeight="1">
      <c r="A1" s="191"/>
      <c r="C1" s="202"/>
      <c r="D1" s="146" t="s">
        <v>93</v>
      </c>
    </row>
    <row r="2" spans="1:4" ht="31.5" customHeight="1">
      <c r="A2" s="49" t="s">
        <v>94</v>
      </c>
      <c r="B2" s="203"/>
      <c r="C2" s="202"/>
      <c r="D2" s="203"/>
    </row>
    <row r="3" spans="1:4" ht="17.25" customHeight="1">
      <c r="A3" s="107" t="str">
        <f>"单位名称："&amp;"富源县审计中心"</f>
        <v>单位名称：富源县审计中心</v>
      </c>
      <c r="B3" s="204"/>
      <c r="C3" s="202"/>
      <c r="D3" s="267" t="s">
        <v>2</v>
      </c>
    </row>
    <row r="4" spans="1:4" ht="19.5" customHeight="1">
      <c r="A4" s="16" t="s">
        <v>3</v>
      </c>
      <c r="B4" s="16"/>
      <c r="C4" s="205" t="s">
        <v>4</v>
      </c>
      <c r="D4" s="174"/>
    </row>
    <row r="5" spans="1:4" ht="21.75" customHeight="1">
      <c r="A5" s="16" t="s">
        <v>5</v>
      </c>
      <c r="B5" s="206" t="s">
        <v>6</v>
      </c>
      <c r="C5" s="207" t="s">
        <v>95</v>
      </c>
      <c r="D5" s="206" t="s">
        <v>6</v>
      </c>
    </row>
    <row r="6" spans="1:4" ht="17.25" customHeight="1">
      <c r="A6" s="16"/>
      <c r="B6" s="208"/>
      <c r="C6" s="207"/>
      <c r="D6" s="208"/>
    </row>
    <row r="7" spans="1:4" ht="17.25" customHeight="1">
      <c r="A7" s="8" t="s">
        <v>96</v>
      </c>
      <c r="B7" s="18">
        <v>132.318226</v>
      </c>
      <c r="C7" s="8" t="s">
        <v>97</v>
      </c>
      <c r="D7" s="18">
        <v>132.318226</v>
      </c>
    </row>
    <row r="8" spans="1:4" ht="17.25" customHeight="1">
      <c r="A8" s="8" t="s">
        <v>98</v>
      </c>
      <c r="B8" s="18">
        <v>132.318226</v>
      </c>
      <c r="C8" s="8" t="str">
        <f>"(一)"&amp;"一般公共服务支出"</f>
        <v>(一)一般公共服务支出</v>
      </c>
      <c r="D8" s="18">
        <v>92.63869</v>
      </c>
    </row>
    <row r="9" spans="1:4" ht="17.25" customHeight="1">
      <c r="A9" s="8" t="s">
        <v>99</v>
      </c>
      <c r="B9" s="18"/>
      <c r="C9" s="8" t="str">
        <f>"(二)"&amp;"社会保障和就业支出"</f>
        <v>(二)社会保障和就业支出</v>
      </c>
      <c r="D9" s="18">
        <v>20.833365</v>
      </c>
    </row>
    <row r="10" spans="1:4" ht="17.25" customHeight="1">
      <c r="A10" s="8" t="s">
        <v>100</v>
      </c>
      <c r="B10" s="18"/>
      <c r="C10" s="8" t="str">
        <f>"(三)"&amp;"卫生健康支出"</f>
        <v>(三)卫生健康支出</v>
      </c>
      <c r="D10" s="18">
        <v>8.953533</v>
      </c>
    </row>
    <row r="11" spans="1:4" ht="17.25" customHeight="1">
      <c r="A11" s="8" t="s">
        <v>101</v>
      </c>
      <c r="B11" s="18"/>
      <c r="C11" s="8" t="str">
        <f>"(四)"&amp;"住房保障支出"</f>
        <v>(四)住房保障支出</v>
      </c>
      <c r="D11" s="18">
        <v>9.892638</v>
      </c>
    </row>
    <row r="12" spans="1:4" ht="17.25" customHeight="1">
      <c r="A12" s="8" t="s">
        <v>98</v>
      </c>
      <c r="B12" s="18"/>
      <c r="C12" s="8"/>
      <c r="D12" s="18"/>
    </row>
    <row r="13" spans="1:4" ht="17.25" customHeight="1">
      <c r="A13" s="8" t="s">
        <v>99</v>
      </c>
      <c r="B13" s="18"/>
      <c r="C13" s="8"/>
      <c r="D13" s="18"/>
    </row>
    <row r="14" spans="1:4" ht="17.25" customHeight="1">
      <c r="A14" s="8" t="s">
        <v>100</v>
      </c>
      <c r="B14" s="18"/>
      <c r="C14" s="8"/>
      <c r="D14" s="18"/>
    </row>
    <row r="15" spans="1:4" ht="14.25" customHeight="1">
      <c r="A15" s="8"/>
      <c r="B15" s="18"/>
      <c r="C15" s="8" t="s">
        <v>102</v>
      </c>
      <c r="D15" s="18"/>
    </row>
    <row r="16" spans="1:4" ht="17.25" customHeight="1">
      <c r="A16" s="207" t="s">
        <v>103</v>
      </c>
      <c r="B16" s="18">
        <v>132.318226</v>
      </c>
      <c r="C16" s="207" t="s">
        <v>23</v>
      </c>
      <c r="D16" s="18">
        <v>132.318226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/>
  <pageMargins left="0.751388888888889" right="0.751388888888889" top="1" bottom="1" header="0.5" footer="0.5"/>
  <pageSetup fitToHeight="1" fitToWidth="1" horizontalDpi="600" verticalDpi="600" orientation="landscape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24"/>
  <sheetViews>
    <sheetView showZeros="0" workbookViewId="0" topLeftCell="A1">
      <selection activeCell="B20" sqref="A1:G24"/>
    </sheetView>
  </sheetViews>
  <sheetFormatPr defaultColWidth="9.140625" defaultRowHeight="14.25" customHeight="1"/>
  <cols>
    <col min="1" max="1" width="20.140625" style="0" customWidth="1"/>
    <col min="2" max="2" width="44.00390625" style="0" customWidth="1"/>
    <col min="3" max="3" width="24.28125" style="0" customWidth="1"/>
    <col min="4" max="4" width="16.57421875" style="0" customWidth="1"/>
    <col min="5" max="7" width="24.28125" style="0" customWidth="1"/>
  </cols>
  <sheetData>
    <row r="1" spans="4:7" ht="14.25" customHeight="1">
      <c r="D1" s="195"/>
      <c r="F1" s="54"/>
      <c r="G1" s="45" t="s">
        <v>104</v>
      </c>
    </row>
    <row r="2" spans="1:7" ht="39" customHeight="1">
      <c r="A2" s="106" t="s">
        <v>105</v>
      </c>
      <c r="B2" s="106"/>
      <c r="C2" s="106"/>
      <c r="D2" s="106"/>
      <c r="E2" s="106"/>
      <c r="F2" s="106"/>
      <c r="G2" s="106"/>
    </row>
    <row r="3" spans="1:7" ht="18" customHeight="1">
      <c r="A3" s="3" t="str">
        <f>"单位名称："&amp;"富源县审计中心"</f>
        <v>单位名称：富源县审计中心</v>
      </c>
      <c r="F3" s="103"/>
      <c r="G3" s="267" t="s">
        <v>2</v>
      </c>
    </row>
    <row r="4" spans="1:7" ht="20.25" customHeight="1">
      <c r="A4" s="196" t="s">
        <v>106</v>
      </c>
      <c r="B4" s="197"/>
      <c r="C4" s="65" t="s">
        <v>29</v>
      </c>
      <c r="D4" s="198" t="s">
        <v>49</v>
      </c>
      <c r="E4" s="16"/>
      <c r="F4" s="16"/>
      <c r="G4" s="16" t="s">
        <v>50</v>
      </c>
    </row>
    <row r="5" spans="1:7" ht="20.25" customHeight="1">
      <c r="A5" s="199" t="s">
        <v>47</v>
      </c>
      <c r="B5" s="199" t="s">
        <v>48</v>
      </c>
      <c r="C5" s="16"/>
      <c r="D5" s="61" t="s">
        <v>31</v>
      </c>
      <c r="E5" s="61" t="s">
        <v>107</v>
      </c>
      <c r="F5" s="61" t="s">
        <v>108</v>
      </c>
      <c r="G5" s="16"/>
    </row>
    <row r="6" spans="1:7" ht="13.5" customHeight="1">
      <c r="A6" s="199" t="s">
        <v>109</v>
      </c>
      <c r="B6" s="199" t="s">
        <v>110</v>
      </c>
      <c r="C6" s="199" t="s">
        <v>111</v>
      </c>
      <c r="D6" s="112" t="s">
        <v>112</v>
      </c>
      <c r="E6" s="112" t="s">
        <v>113</v>
      </c>
      <c r="F6" s="112" t="s">
        <v>114</v>
      </c>
      <c r="G6" s="68">
        <v>7</v>
      </c>
    </row>
    <row r="7" spans="1:7" ht="18" customHeight="1">
      <c r="A7" s="8" t="s">
        <v>58</v>
      </c>
      <c r="B7" s="8" t="s">
        <v>59</v>
      </c>
      <c r="C7" s="18">
        <v>92.63869</v>
      </c>
      <c r="D7" s="18">
        <v>92.63869</v>
      </c>
      <c r="E7" s="18">
        <v>85.1263</v>
      </c>
      <c r="F7" s="18">
        <v>7.51239</v>
      </c>
      <c r="G7" s="18"/>
    </row>
    <row r="8" spans="1:7" ht="18" customHeight="1">
      <c r="A8" s="137" t="s">
        <v>60</v>
      </c>
      <c r="B8" s="137" t="s">
        <v>61</v>
      </c>
      <c r="C8" s="18">
        <v>92.63869</v>
      </c>
      <c r="D8" s="18">
        <v>92.63869</v>
      </c>
      <c r="E8" s="18">
        <v>85.1263</v>
      </c>
      <c r="F8" s="18">
        <v>7.51239</v>
      </c>
      <c r="G8" s="18"/>
    </row>
    <row r="9" spans="1:7" ht="18" customHeight="1">
      <c r="A9" s="156" t="s">
        <v>62</v>
      </c>
      <c r="B9" s="156" t="s">
        <v>63</v>
      </c>
      <c r="C9" s="18">
        <v>92.63869</v>
      </c>
      <c r="D9" s="18">
        <v>92.63869</v>
      </c>
      <c r="E9" s="18">
        <v>85.1263</v>
      </c>
      <c r="F9" s="18">
        <v>7.51239</v>
      </c>
      <c r="G9" s="18"/>
    </row>
    <row r="10" spans="1:7" ht="18" customHeight="1">
      <c r="A10" s="8" t="s">
        <v>64</v>
      </c>
      <c r="B10" s="8" t="s">
        <v>65</v>
      </c>
      <c r="C10" s="18">
        <v>20.833365</v>
      </c>
      <c r="D10" s="18">
        <v>18.562965</v>
      </c>
      <c r="E10" s="18">
        <v>17.93896</v>
      </c>
      <c r="F10" s="18">
        <v>0.624005</v>
      </c>
      <c r="G10" s="18">
        <v>2.2704</v>
      </c>
    </row>
    <row r="11" spans="1:7" ht="18" customHeight="1">
      <c r="A11" s="137" t="s">
        <v>66</v>
      </c>
      <c r="B11" s="137" t="s">
        <v>67</v>
      </c>
      <c r="C11" s="18">
        <v>18.562965</v>
      </c>
      <c r="D11" s="18">
        <v>18.562965</v>
      </c>
      <c r="E11" s="18">
        <v>17.93896</v>
      </c>
      <c r="F11" s="18">
        <v>0.624005</v>
      </c>
      <c r="G11" s="18"/>
    </row>
    <row r="12" spans="1:7" ht="18" customHeight="1">
      <c r="A12" s="156" t="s">
        <v>68</v>
      </c>
      <c r="B12" s="156" t="s">
        <v>69</v>
      </c>
      <c r="C12" s="18">
        <v>4.944005</v>
      </c>
      <c r="D12" s="18">
        <v>4.944005</v>
      </c>
      <c r="E12" s="18">
        <v>4.32</v>
      </c>
      <c r="F12" s="18">
        <v>0.624005</v>
      </c>
      <c r="G12" s="18"/>
    </row>
    <row r="13" spans="1:7" ht="18" customHeight="1">
      <c r="A13" s="156" t="s">
        <v>70</v>
      </c>
      <c r="B13" s="156" t="s">
        <v>71</v>
      </c>
      <c r="C13" s="18">
        <v>13.61896</v>
      </c>
      <c r="D13" s="18">
        <v>13.61896</v>
      </c>
      <c r="E13" s="18">
        <v>13.61896</v>
      </c>
      <c r="F13" s="18"/>
      <c r="G13" s="18"/>
    </row>
    <row r="14" spans="1:7" ht="18" customHeight="1">
      <c r="A14" s="137" t="s">
        <v>72</v>
      </c>
      <c r="B14" s="137" t="s">
        <v>73</v>
      </c>
      <c r="C14" s="18">
        <v>2.2704</v>
      </c>
      <c r="D14" s="18"/>
      <c r="E14" s="18"/>
      <c r="F14" s="18"/>
      <c r="G14" s="18">
        <v>2.2704</v>
      </c>
    </row>
    <row r="15" spans="1:7" ht="18" customHeight="1">
      <c r="A15" s="156" t="s">
        <v>74</v>
      </c>
      <c r="B15" s="156" t="s">
        <v>75</v>
      </c>
      <c r="C15" s="18">
        <v>2.2704</v>
      </c>
      <c r="D15" s="18"/>
      <c r="E15" s="18"/>
      <c r="F15" s="18"/>
      <c r="G15" s="18">
        <v>2.2704</v>
      </c>
    </row>
    <row r="16" spans="1:7" ht="18" customHeight="1">
      <c r="A16" s="8" t="s">
        <v>76</v>
      </c>
      <c r="B16" s="8" t="s">
        <v>77</v>
      </c>
      <c r="C16" s="18">
        <v>8.953533</v>
      </c>
      <c r="D16" s="18">
        <v>8.953533</v>
      </c>
      <c r="E16" s="18">
        <v>8.953533</v>
      </c>
      <c r="F16" s="18"/>
      <c r="G16" s="18"/>
    </row>
    <row r="17" spans="1:7" ht="18" customHeight="1">
      <c r="A17" s="137" t="s">
        <v>78</v>
      </c>
      <c r="B17" s="137" t="s">
        <v>79</v>
      </c>
      <c r="C17" s="18">
        <v>8.953533</v>
      </c>
      <c r="D17" s="18">
        <v>8.953533</v>
      </c>
      <c r="E17" s="18">
        <v>8.953533</v>
      </c>
      <c r="F17" s="18"/>
      <c r="G17" s="18"/>
    </row>
    <row r="18" spans="1:7" ht="18" customHeight="1">
      <c r="A18" s="156" t="s">
        <v>80</v>
      </c>
      <c r="B18" s="156" t="s">
        <v>81</v>
      </c>
      <c r="C18" s="18">
        <v>4.960056</v>
      </c>
      <c r="D18" s="18">
        <v>4.960056</v>
      </c>
      <c r="E18" s="18">
        <v>4.960056</v>
      </c>
      <c r="F18" s="18"/>
      <c r="G18" s="18"/>
    </row>
    <row r="19" spans="1:7" ht="18" customHeight="1">
      <c r="A19" s="156" t="s">
        <v>82</v>
      </c>
      <c r="B19" s="156" t="s">
        <v>83</v>
      </c>
      <c r="C19" s="18">
        <v>3.446259</v>
      </c>
      <c r="D19" s="18">
        <v>3.446259</v>
      </c>
      <c r="E19" s="18">
        <v>3.446259</v>
      </c>
      <c r="F19" s="18"/>
      <c r="G19" s="18"/>
    </row>
    <row r="20" spans="1:7" ht="18" customHeight="1">
      <c r="A20" s="156" t="s">
        <v>84</v>
      </c>
      <c r="B20" s="156" t="s">
        <v>85</v>
      </c>
      <c r="C20" s="18">
        <v>0.547218</v>
      </c>
      <c r="D20" s="18">
        <v>0.547218</v>
      </c>
      <c r="E20" s="18">
        <v>0.547218</v>
      </c>
      <c r="F20" s="18"/>
      <c r="G20" s="18"/>
    </row>
    <row r="21" spans="1:7" ht="18" customHeight="1">
      <c r="A21" s="8" t="s">
        <v>86</v>
      </c>
      <c r="B21" s="8" t="s">
        <v>87</v>
      </c>
      <c r="C21" s="18">
        <v>9.892638</v>
      </c>
      <c r="D21" s="18">
        <v>9.892638</v>
      </c>
      <c r="E21" s="18">
        <v>9.892638</v>
      </c>
      <c r="F21" s="18"/>
      <c r="G21" s="18"/>
    </row>
    <row r="22" spans="1:7" ht="18" customHeight="1">
      <c r="A22" s="137" t="s">
        <v>88</v>
      </c>
      <c r="B22" s="137" t="s">
        <v>89</v>
      </c>
      <c r="C22" s="18">
        <v>9.892638</v>
      </c>
      <c r="D22" s="18">
        <v>9.892638</v>
      </c>
      <c r="E22" s="18">
        <v>9.892638</v>
      </c>
      <c r="F22" s="18"/>
      <c r="G22" s="18"/>
    </row>
    <row r="23" spans="1:7" ht="18" customHeight="1">
      <c r="A23" s="156" t="s">
        <v>90</v>
      </c>
      <c r="B23" s="156" t="s">
        <v>91</v>
      </c>
      <c r="C23" s="18">
        <v>9.892638</v>
      </c>
      <c r="D23" s="18">
        <v>9.892638</v>
      </c>
      <c r="E23" s="18">
        <v>9.892638</v>
      </c>
      <c r="F23" s="18"/>
      <c r="G23" s="18"/>
    </row>
    <row r="24" spans="1:7" ht="18" customHeight="1">
      <c r="A24" s="200" t="s">
        <v>92</v>
      </c>
      <c r="B24" s="201" t="s">
        <v>92</v>
      </c>
      <c r="C24" s="18">
        <v>132.318226</v>
      </c>
      <c r="D24" s="18">
        <v>130.047826</v>
      </c>
      <c r="E24" s="18">
        <v>121.911431</v>
      </c>
      <c r="F24" s="18">
        <v>8.136395</v>
      </c>
      <c r="G24" s="18">
        <v>2.2704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/>
  <pageMargins left="0.751388888888889" right="0.751388888888889" top="1" bottom="1" header="0.5" footer="0.5"/>
  <pageSetup fitToHeight="1" fitToWidth="1" horizontalDpi="600" verticalDpi="600" orientation="landscape" paperSize="9" scale="67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Z30"/>
  <sheetViews>
    <sheetView showGridLines="0" showZeros="0" workbookViewId="0" topLeftCell="A1">
      <selection activeCell="Q27" sqref="A1:Z30"/>
    </sheetView>
  </sheetViews>
  <sheetFormatPr defaultColWidth="9.140625" defaultRowHeight="14.25" customHeight="1"/>
  <cols>
    <col min="1" max="1" width="5.8515625" style="0" customWidth="1"/>
    <col min="2" max="2" width="7.140625" style="0" customWidth="1"/>
    <col min="3" max="3" width="44.00390625" style="0" customWidth="1"/>
    <col min="4" max="4" width="29.57421875" style="0" customWidth="1"/>
    <col min="5" max="13" width="19.421875" style="0" customWidth="1"/>
    <col min="14" max="14" width="7.57421875" style="0" customWidth="1"/>
    <col min="15" max="15" width="6.28125" style="0" customWidth="1"/>
    <col min="16" max="16" width="44.00390625" style="0" customWidth="1"/>
    <col min="17" max="17" width="21.7109375" style="0" customWidth="1"/>
    <col min="18" max="26" width="18.8515625" style="0" customWidth="1"/>
  </cols>
  <sheetData>
    <row r="1" spans="1:26" ht="12" customHeight="1">
      <c r="A1" s="172"/>
      <c r="D1" s="63"/>
      <c r="K1" s="63"/>
      <c r="L1" s="63"/>
      <c r="M1" s="63"/>
      <c r="Q1" s="63"/>
      <c r="W1" s="54"/>
      <c r="X1" s="54"/>
      <c r="Y1" s="54"/>
      <c r="Z1" s="53" t="s">
        <v>115</v>
      </c>
    </row>
    <row r="2" spans="1:26" ht="39" customHeight="1">
      <c r="A2" s="173" t="s">
        <v>116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91"/>
    </row>
    <row r="3" spans="1:26" ht="19.5" customHeight="1">
      <c r="A3" s="21" t="str">
        <f>"单位名称："&amp;"富源县审计中心"</f>
        <v>单位名称：富源县审计中心</v>
      </c>
      <c r="D3" s="63"/>
      <c r="K3" s="63"/>
      <c r="L3" s="63"/>
      <c r="M3" s="63"/>
      <c r="Q3" s="63"/>
      <c r="W3" s="103"/>
      <c r="X3" s="103"/>
      <c r="Y3" s="103"/>
      <c r="Z3" s="103" t="s">
        <v>2</v>
      </c>
    </row>
    <row r="4" spans="1:26" ht="19.5" customHeight="1">
      <c r="A4" s="174" t="s">
        <v>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 t="s">
        <v>4</v>
      </c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spans="1:26" ht="21.75" customHeight="1">
      <c r="A5" s="175" t="s">
        <v>117</v>
      </c>
      <c r="B5" s="176"/>
      <c r="C5" s="175"/>
      <c r="D5" s="174" t="s">
        <v>29</v>
      </c>
      <c r="E5" s="174" t="s">
        <v>32</v>
      </c>
      <c r="F5" s="174"/>
      <c r="G5" s="174"/>
      <c r="H5" s="174" t="s">
        <v>33</v>
      </c>
      <c r="I5" s="174"/>
      <c r="J5" s="174"/>
      <c r="K5" s="174" t="s">
        <v>34</v>
      </c>
      <c r="L5" s="174"/>
      <c r="M5" s="174"/>
      <c r="N5" s="175" t="s">
        <v>118</v>
      </c>
      <c r="O5" s="176"/>
      <c r="P5" s="175"/>
      <c r="Q5" s="174" t="s">
        <v>29</v>
      </c>
      <c r="R5" s="188" t="s">
        <v>32</v>
      </c>
      <c r="S5" s="189"/>
      <c r="T5" s="190"/>
      <c r="U5" s="188" t="s">
        <v>33</v>
      </c>
      <c r="V5" s="189"/>
      <c r="W5" s="174"/>
      <c r="X5" s="174" t="s">
        <v>34</v>
      </c>
      <c r="Y5" s="174"/>
      <c r="Z5" s="190"/>
    </row>
    <row r="6" spans="1:26" ht="17.25" customHeight="1">
      <c r="A6" s="177" t="s">
        <v>119</v>
      </c>
      <c r="B6" s="177" t="s">
        <v>120</v>
      </c>
      <c r="C6" s="177" t="s">
        <v>48</v>
      </c>
      <c r="D6" s="174"/>
      <c r="E6" s="174" t="s">
        <v>31</v>
      </c>
      <c r="F6" s="174" t="s">
        <v>49</v>
      </c>
      <c r="G6" s="174" t="s">
        <v>50</v>
      </c>
      <c r="H6" s="174" t="s">
        <v>31</v>
      </c>
      <c r="I6" s="174" t="s">
        <v>49</v>
      </c>
      <c r="J6" s="174" t="s">
        <v>50</v>
      </c>
      <c r="K6" s="174" t="s">
        <v>31</v>
      </c>
      <c r="L6" s="174" t="s">
        <v>49</v>
      </c>
      <c r="M6" s="174" t="s">
        <v>50</v>
      </c>
      <c r="N6" s="177" t="s">
        <v>119</v>
      </c>
      <c r="O6" s="177" t="s">
        <v>120</v>
      </c>
      <c r="P6" s="177" t="s">
        <v>48</v>
      </c>
      <c r="Q6" s="174"/>
      <c r="R6" s="174" t="s">
        <v>31</v>
      </c>
      <c r="S6" s="174" t="s">
        <v>49</v>
      </c>
      <c r="T6" s="174" t="s">
        <v>50</v>
      </c>
      <c r="U6" s="174" t="s">
        <v>31</v>
      </c>
      <c r="V6" s="174" t="s">
        <v>49</v>
      </c>
      <c r="W6" s="174" t="s">
        <v>50</v>
      </c>
      <c r="X6" s="174" t="s">
        <v>31</v>
      </c>
      <c r="Y6" s="174" t="s">
        <v>49</v>
      </c>
      <c r="Z6" s="192" t="s">
        <v>50</v>
      </c>
    </row>
    <row r="7" spans="1:26" ht="14.25" customHeight="1">
      <c r="A7" s="178" t="s">
        <v>109</v>
      </c>
      <c r="B7" s="178" t="s">
        <v>110</v>
      </c>
      <c r="C7" s="178" t="s">
        <v>111</v>
      </c>
      <c r="D7" s="178" t="s">
        <v>112</v>
      </c>
      <c r="E7" s="184" t="s">
        <v>113</v>
      </c>
      <c r="F7" s="184" t="s">
        <v>114</v>
      </c>
      <c r="G7" s="184" t="s">
        <v>121</v>
      </c>
      <c r="H7" s="184" t="s">
        <v>122</v>
      </c>
      <c r="I7" s="184" t="s">
        <v>123</v>
      </c>
      <c r="J7" s="184" t="s">
        <v>124</v>
      </c>
      <c r="K7" s="184" t="s">
        <v>125</v>
      </c>
      <c r="L7" s="184" t="s">
        <v>126</v>
      </c>
      <c r="M7" s="184" t="s">
        <v>127</v>
      </c>
      <c r="N7" s="184" t="s">
        <v>128</v>
      </c>
      <c r="O7" s="184" t="s">
        <v>129</v>
      </c>
      <c r="P7" s="184" t="s">
        <v>130</v>
      </c>
      <c r="Q7" s="184" t="s">
        <v>131</v>
      </c>
      <c r="R7" s="184" t="s">
        <v>132</v>
      </c>
      <c r="S7" s="184" t="s">
        <v>133</v>
      </c>
      <c r="T7" s="184" t="s">
        <v>134</v>
      </c>
      <c r="U7" s="184" t="s">
        <v>135</v>
      </c>
      <c r="V7" s="184" t="s">
        <v>136</v>
      </c>
      <c r="W7" s="184" t="s">
        <v>137</v>
      </c>
      <c r="X7" s="184" t="s">
        <v>138</v>
      </c>
      <c r="Y7" s="193">
        <v>25</v>
      </c>
      <c r="Z7" s="194">
        <v>26</v>
      </c>
    </row>
    <row r="8" spans="1:26" ht="17.25" customHeight="1">
      <c r="A8" s="179" t="s">
        <v>139</v>
      </c>
      <c r="B8" s="179"/>
      <c r="C8" s="179" t="s">
        <v>140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8" t="s">
        <v>141</v>
      </c>
      <c r="O8" s="8"/>
      <c r="P8" s="185" t="s">
        <v>142</v>
      </c>
      <c r="Q8" s="18">
        <v>117.591431</v>
      </c>
      <c r="R8" s="18">
        <v>117.591431</v>
      </c>
      <c r="S8" s="18">
        <v>117.591431</v>
      </c>
      <c r="T8" s="18"/>
      <c r="U8" s="18"/>
      <c r="V8" s="18"/>
      <c r="W8" s="18"/>
      <c r="X8" s="18"/>
      <c r="Y8" s="18"/>
      <c r="Z8" s="18"/>
    </row>
    <row r="9" spans="1:26" ht="17.25" customHeight="1">
      <c r="A9" s="180"/>
      <c r="B9" s="180" t="s">
        <v>143</v>
      </c>
      <c r="C9" s="180" t="s">
        <v>144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37"/>
      <c r="O9" s="137" t="s">
        <v>143</v>
      </c>
      <c r="P9" s="186" t="s">
        <v>145</v>
      </c>
      <c r="Q9" s="18">
        <v>32.4258</v>
      </c>
      <c r="R9" s="18">
        <v>32.4258</v>
      </c>
      <c r="S9" s="18">
        <v>32.4258</v>
      </c>
      <c r="T9" s="18"/>
      <c r="U9" s="18"/>
      <c r="V9" s="18"/>
      <c r="W9" s="18"/>
      <c r="X9" s="18"/>
      <c r="Y9" s="18"/>
      <c r="Z9" s="18"/>
    </row>
    <row r="10" spans="1:26" ht="17.25" customHeight="1">
      <c r="A10" s="180"/>
      <c r="B10" s="180" t="s">
        <v>146</v>
      </c>
      <c r="C10" s="180" t="s">
        <v>147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37"/>
      <c r="O10" s="137" t="s">
        <v>146</v>
      </c>
      <c r="P10" s="186" t="s">
        <v>148</v>
      </c>
      <c r="Q10" s="18">
        <v>7.11</v>
      </c>
      <c r="R10" s="18">
        <v>7.11</v>
      </c>
      <c r="S10" s="18">
        <v>7.11</v>
      </c>
      <c r="T10" s="18"/>
      <c r="U10" s="18"/>
      <c r="V10" s="18"/>
      <c r="W10" s="18"/>
      <c r="X10" s="18"/>
      <c r="Y10" s="18"/>
      <c r="Z10" s="18"/>
    </row>
    <row r="11" spans="1:26" ht="17.25" customHeight="1">
      <c r="A11" s="179" t="s">
        <v>149</v>
      </c>
      <c r="B11" s="179"/>
      <c r="C11" s="179" t="s">
        <v>150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37"/>
      <c r="O11" s="137" t="s">
        <v>151</v>
      </c>
      <c r="P11" s="186" t="s">
        <v>152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7.25" customHeight="1">
      <c r="A12" s="180"/>
      <c r="B12" s="180" t="s">
        <v>143</v>
      </c>
      <c r="C12" s="180" t="s">
        <v>153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37"/>
      <c r="O12" s="137" t="s">
        <v>154</v>
      </c>
      <c r="P12" s="186" t="s">
        <v>155</v>
      </c>
      <c r="Q12" s="18">
        <v>45.5905</v>
      </c>
      <c r="R12" s="18">
        <v>45.5905</v>
      </c>
      <c r="S12" s="18">
        <v>45.5905</v>
      </c>
      <c r="T12" s="18"/>
      <c r="U12" s="18"/>
      <c r="V12" s="18"/>
      <c r="W12" s="18"/>
      <c r="X12" s="18"/>
      <c r="Y12" s="18"/>
      <c r="Z12" s="18"/>
    </row>
    <row r="13" spans="1:26" ht="17.25" customHeight="1">
      <c r="A13" s="179" t="s">
        <v>156</v>
      </c>
      <c r="B13" s="179"/>
      <c r="C13" s="179" t="s">
        <v>157</v>
      </c>
      <c r="D13" s="18">
        <v>125.727826</v>
      </c>
      <c r="E13" s="18">
        <v>125.727826</v>
      </c>
      <c r="F13" s="18">
        <v>125.727826</v>
      </c>
      <c r="G13" s="18"/>
      <c r="H13" s="18"/>
      <c r="I13" s="18"/>
      <c r="J13" s="18"/>
      <c r="K13" s="18"/>
      <c r="L13" s="18"/>
      <c r="M13" s="18"/>
      <c r="N13" s="137"/>
      <c r="O13" s="137" t="s">
        <v>158</v>
      </c>
      <c r="P13" s="186" t="s">
        <v>159</v>
      </c>
      <c r="Q13" s="18">
        <v>13.61896</v>
      </c>
      <c r="R13" s="18">
        <v>13.61896</v>
      </c>
      <c r="S13" s="18">
        <v>13.61896</v>
      </c>
      <c r="T13" s="18"/>
      <c r="U13" s="18"/>
      <c r="V13" s="18"/>
      <c r="W13" s="18"/>
      <c r="X13" s="18"/>
      <c r="Y13" s="18"/>
      <c r="Z13" s="18"/>
    </row>
    <row r="14" spans="1:26" ht="17.25" customHeight="1">
      <c r="A14" s="180"/>
      <c r="B14" s="180" t="s">
        <v>143</v>
      </c>
      <c r="C14" s="180" t="s">
        <v>142</v>
      </c>
      <c r="D14" s="18">
        <v>117.591431</v>
      </c>
      <c r="E14" s="18">
        <v>117.591431</v>
      </c>
      <c r="F14" s="18">
        <v>117.591431</v>
      </c>
      <c r="G14" s="18"/>
      <c r="H14" s="18"/>
      <c r="I14" s="18"/>
      <c r="J14" s="18"/>
      <c r="K14" s="18"/>
      <c r="L14" s="18"/>
      <c r="M14" s="18"/>
      <c r="N14" s="137"/>
      <c r="O14" s="137" t="s">
        <v>160</v>
      </c>
      <c r="P14" s="186" t="s">
        <v>161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7.25" customHeight="1">
      <c r="A15" s="180"/>
      <c r="B15" s="180" t="s">
        <v>146</v>
      </c>
      <c r="C15" s="180" t="s">
        <v>162</v>
      </c>
      <c r="D15" s="18">
        <v>8.136395</v>
      </c>
      <c r="E15" s="18">
        <v>8.136395</v>
      </c>
      <c r="F15" s="18">
        <v>8.136395</v>
      </c>
      <c r="G15" s="18"/>
      <c r="H15" s="18"/>
      <c r="I15" s="18"/>
      <c r="J15" s="18"/>
      <c r="K15" s="18"/>
      <c r="L15" s="18"/>
      <c r="M15" s="18"/>
      <c r="N15" s="137"/>
      <c r="O15" s="137" t="s">
        <v>124</v>
      </c>
      <c r="P15" s="186" t="s">
        <v>163</v>
      </c>
      <c r="Q15" s="18">
        <v>4.960056</v>
      </c>
      <c r="R15" s="18">
        <v>4.960056</v>
      </c>
      <c r="S15" s="18">
        <v>4.960056</v>
      </c>
      <c r="T15" s="18"/>
      <c r="U15" s="18"/>
      <c r="V15" s="18"/>
      <c r="W15" s="18"/>
      <c r="X15" s="18"/>
      <c r="Y15" s="18"/>
      <c r="Z15" s="18"/>
    </row>
    <row r="16" spans="1:26" ht="17.25" customHeight="1">
      <c r="A16" s="179" t="s">
        <v>164</v>
      </c>
      <c r="B16" s="179"/>
      <c r="C16" s="179" t="s">
        <v>165</v>
      </c>
      <c r="D16" s="18">
        <v>6.5904</v>
      </c>
      <c r="E16" s="18">
        <v>6.5904</v>
      </c>
      <c r="F16" s="18">
        <v>4.32</v>
      </c>
      <c r="G16" s="18">
        <v>2.2704</v>
      </c>
      <c r="H16" s="18"/>
      <c r="I16" s="18"/>
      <c r="J16" s="18"/>
      <c r="K16" s="18"/>
      <c r="L16" s="18"/>
      <c r="M16" s="18"/>
      <c r="N16" s="137"/>
      <c r="O16" s="137" t="s">
        <v>125</v>
      </c>
      <c r="P16" s="186" t="s">
        <v>166</v>
      </c>
      <c r="Q16" s="18">
        <v>3.446259</v>
      </c>
      <c r="R16" s="18">
        <v>3.446259</v>
      </c>
      <c r="S16" s="18">
        <v>3.446259</v>
      </c>
      <c r="T16" s="18"/>
      <c r="U16" s="18"/>
      <c r="V16" s="18"/>
      <c r="W16" s="18"/>
      <c r="X16" s="18"/>
      <c r="Y16" s="18"/>
      <c r="Z16" s="18"/>
    </row>
    <row r="17" spans="1:26" ht="17.25" customHeight="1">
      <c r="A17" s="180"/>
      <c r="B17" s="180" t="s">
        <v>143</v>
      </c>
      <c r="C17" s="180" t="s">
        <v>167</v>
      </c>
      <c r="D17" s="18">
        <v>6.5904</v>
      </c>
      <c r="E17" s="18">
        <v>6.5904</v>
      </c>
      <c r="F17" s="18">
        <v>4.32</v>
      </c>
      <c r="G17" s="18">
        <v>2.2704</v>
      </c>
      <c r="H17" s="18"/>
      <c r="I17" s="18"/>
      <c r="J17" s="18"/>
      <c r="K17" s="18"/>
      <c r="L17" s="18"/>
      <c r="M17" s="18"/>
      <c r="N17" s="137"/>
      <c r="O17" s="137" t="s">
        <v>126</v>
      </c>
      <c r="P17" s="186" t="s">
        <v>168</v>
      </c>
      <c r="Q17" s="18">
        <v>0.547218</v>
      </c>
      <c r="R17" s="18">
        <v>0.547218</v>
      </c>
      <c r="S17" s="18">
        <v>0.547218</v>
      </c>
      <c r="T17" s="18"/>
      <c r="U17" s="18"/>
      <c r="V17" s="18"/>
      <c r="W17" s="18"/>
      <c r="X17" s="18"/>
      <c r="Y17" s="18"/>
      <c r="Z17" s="18"/>
    </row>
    <row r="18" spans="1:26" ht="17.25" customHeight="1">
      <c r="A18" s="180"/>
      <c r="B18" s="180" t="s">
        <v>169</v>
      </c>
      <c r="C18" s="180" t="s">
        <v>170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37"/>
      <c r="O18" s="137" t="s">
        <v>127</v>
      </c>
      <c r="P18" s="186" t="s">
        <v>91</v>
      </c>
      <c r="Q18" s="18">
        <v>9.892638</v>
      </c>
      <c r="R18" s="18">
        <v>9.892638</v>
      </c>
      <c r="S18" s="18">
        <v>9.892638</v>
      </c>
      <c r="T18" s="18"/>
      <c r="U18" s="18"/>
      <c r="V18" s="18"/>
      <c r="W18" s="18"/>
      <c r="X18" s="18"/>
      <c r="Y18" s="18"/>
      <c r="Z18" s="18"/>
    </row>
    <row r="19" spans="1:26" ht="17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 t="s">
        <v>171</v>
      </c>
      <c r="O19" s="8"/>
      <c r="P19" s="185" t="s">
        <v>162</v>
      </c>
      <c r="Q19" s="18">
        <v>8.136395</v>
      </c>
      <c r="R19" s="18">
        <v>8.136395</v>
      </c>
      <c r="S19" s="18">
        <v>8.136395</v>
      </c>
      <c r="T19" s="18"/>
      <c r="U19" s="18"/>
      <c r="V19" s="18"/>
      <c r="W19" s="18"/>
      <c r="X19" s="18"/>
      <c r="Y19" s="18"/>
      <c r="Z19" s="18"/>
    </row>
    <row r="20" spans="1:26" ht="17.2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37"/>
      <c r="O20" s="137" t="s">
        <v>143</v>
      </c>
      <c r="P20" s="186" t="s">
        <v>172</v>
      </c>
      <c r="Q20" s="18">
        <v>2.34</v>
      </c>
      <c r="R20" s="18">
        <v>2.34</v>
      </c>
      <c r="S20" s="18">
        <v>2.34</v>
      </c>
      <c r="T20" s="18"/>
      <c r="U20" s="18"/>
      <c r="V20" s="18"/>
      <c r="W20" s="18"/>
      <c r="X20" s="18"/>
      <c r="Y20" s="18"/>
      <c r="Z20" s="18"/>
    </row>
    <row r="21" spans="1:26" ht="17.2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37"/>
      <c r="O21" s="137" t="s">
        <v>151</v>
      </c>
      <c r="P21" s="186" t="s">
        <v>173</v>
      </c>
      <c r="Q21" s="18">
        <v>1</v>
      </c>
      <c r="R21" s="18">
        <v>1</v>
      </c>
      <c r="S21" s="18">
        <v>1</v>
      </c>
      <c r="T21" s="18"/>
      <c r="U21" s="18"/>
      <c r="V21" s="18"/>
      <c r="W21" s="18"/>
      <c r="X21" s="18"/>
      <c r="Y21" s="18"/>
      <c r="Z21" s="18"/>
    </row>
    <row r="22" spans="1:26" ht="17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37"/>
      <c r="O22" s="137" t="s">
        <v>131</v>
      </c>
      <c r="P22" s="186" t="s">
        <v>174</v>
      </c>
      <c r="Q22" s="18">
        <v>0.39</v>
      </c>
      <c r="R22" s="18">
        <v>0.39</v>
      </c>
      <c r="S22" s="18">
        <v>0.39</v>
      </c>
      <c r="T22" s="18"/>
      <c r="U22" s="18"/>
      <c r="V22" s="18"/>
      <c r="W22" s="18"/>
      <c r="X22" s="18"/>
      <c r="Y22" s="18"/>
      <c r="Z22" s="18"/>
    </row>
    <row r="23" spans="1:26" ht="17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37"/>
      <c r="O23" s="137" t="s">
        <v>175</v>
      </c>
      <c r="P23" s="186" t="s">
        <v>176</v>
      </c>
      <c r="Q23" s="18">
        <v>0.5</v>
      </c>
      <c r="R23" s="18">
        <v>0.5</v>
      </c>
      <c r="S23" s="18">
        <v>0.5</v>
      </c>
      <c r="T23" s="18"/>
      <c r="U23" s="18"/>
      <c r="V23" s="18"/>
      <c r="W23" s="18"/>
      <c r="X23" s="18"/>
      <c r="Y23" s="18"/>
      <c r="Z23" s="18"/>
    </row>
    <row r="24" spans="1:26" ht="17.2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137"/>
      <c r="O24" s="137" t="s">
        <v>177</v>
      </c>
      <c r="P24" s="186" t="s">
        <v>178</v>
      </c>
      <c r="Q24" s="18">
        <v>1.45884</v>
      </c>
      <c r="R24" s="18">
        <v>1.45884</v>
      </c>
      <c r="S24" s="18">
        <v>1.45884</v>
      </c>
      <c r="T24" s="18"/>
      <c r="U24" s="18"/>
      <c r="V24" s="18"/>
      <c r="W24" s="18"/>
      <c r="X24" s="18"/>
      <c r="Y24" s="18"/>
      <c r="Z24" s="18"/>
    </row>
    <row r="25" spans="1:26" ht="17.2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137"/>
      <c r="O25" s="137" t="s">
        <v>179</v>
      </c>
      <c r="P25" s="186" t="s">
        <v>180</v>
      </c>
      <c r="Q25" s="18">
        <v>2.447555</v>
      </c>
      <c r="R25" s="18">
        <v>2.447555</v>
      </c>
      <c r="S25" s="18">
        <v>2.447555</v>
      </c>
      <c r="T25" s="18"/>
      <c r="U25" s="18"/>
      <c r="V25" s="18"/>
      <c r="W25" s="18"/>
      <c r="X25" s="18"/>
      <c r="Y25" s="18"/>
      <c r="Z25" s="18"/>
    </row>
    <row r="26" spans="1:26" ht="17.2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137"/>
      <c r="O26" s="137" t="s">
        <v>181</v>
      </c>
      <c r="P26" s="186" t="s">
        <v>182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 t="s">
        <v>183</v>
      </c>
      <c r="O27" s="8"/>
      <c r="P27" s="185" t="s">
        <v>165</v>
      </c>
      <c r="Q27" s="18">
        <v>6.5904</v>
      </c>
      <c r="R27" s="18">
        <v>6.5904</v>
      </c>
      <c r="S27" s="18">
        <v>4.32</v>
      </c>
      <c r="T27" s="18">
        <v>2.2704</v>
      </c>
      <c r="U27" s="18"/>
      <c r="V27" s="18"/>
      <c r="W27" s="18"/>
      <c r="X27" s="18"/>
      <c r="Y27" s="18"/>
      <c r="Z27" s="18"/>
    </row>
    <row r="28" spans="1:26" ht="17.2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37"/>
      <c r="O28" s="137" t="s">
        <v>146</v>
      </c>
      <c r="P28" s="186" t="s">
        <v>184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7.2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37"/>
      <c r="O29" s="137" t="s">
        <v>169</v>
      </c>
      <c r="P29" s="186" t="s">
        <v>185</v>
      </c>
      <c r="Q29" s="18">
        <v>6.5904</v>
      </c>
      <c r="R29" s="18">
        <v>6.5904</v>
      </c>
      <c r="S29" s="18">
        <v>4.32</v>
      </c>
      <c r="T29" s="18">
        <v>2.2704</v>
      </c>
      <c r="U29" s="18"/>
      <c r="V29" s="18"/>
      <c r="W29" s="18"/>
      <c r="X29" s="18"/>
      <c r="Y29" s="18"/>
      <c r="Z29" s="18"/>
    </row>
    <row r="30" spans="1:26" ht="20.25" customHeight="1">
      <c r="A30" s="181" t="s">
        <v>23</v>
      </c>
      <c r="B30" s="182"/>
      <c r="C30" s="183"/>
      <c r="D30" s="18">
        <v>132.318226</v>
      </c>
      <c r="E30" s="18">
        <v>132.318226</v>
      </c>
      <c r="F30" s="18">
        <v>130.047826</v>
      </c>
      <c r="G30" s="18">
        <v>2.2704</v>
      </c>
      <c r="H30" s="18"/>
      <c r="I30" s="18"/>
      <c r="J30" s="18"/>
      <c r="K30" s="18"/>
      <c r="L30" s="18"/>
      <c r="M30" s="18"/>
      <c r="N30" s="187" t="s">
        <v>23</v>
      </c>
      <c r="O30" s="187"/>
      <c r="P30" s="187"/>
      <c r="Q30" s="18">
        <v>132.318226</v>
      </c>
      <c r="R30" s="18">
        <v>132.318226</v>
      </c>
      <c r="S30" s="18">
        <v>130.047826</v>
      </c>
      <c r="T30" s="18">
        <v>2.2704</v>
      </c>
      <c r="U30" s="18"/>
      <c r="V30" s="18"/>
      <c r="W30" s="18"/>
      <c r="X30" s="18"/>
      <c r="Y30" s="18"/>
      <c r="Z30" s="18"/>
    </row>
  </sheetData>
  <sheetProtection/>
  <mergeCells count="16">
    <mergeCell ref="A2:Z2"/>
    <mergeCell ref="A3:C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30:C30"/>
    <mergeCell ref="N30:P30"/>
    <mergeCell ref="D5:D6"/>
    <mergeCell ref="Q5:Q6"/>
  </mergeCells>
  <printOptions/>
  <pageMargins left="0.751388888888889" right="0.751388888888889" top="1" bottom="1" header="0.5" footer="0.5"/>
  <pageSetup fitToHeight="1" fitToWidth="1" horizontalDpi="600" verticalDpi="60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F7"/>
  <sheetViews>
    <sheetView showZeros="0" workbookViewId="0" topLeftCell="B1">
      <selection activeCell="A1" sqref="A1:F7"/>
    </sheetView>
  </sheetViews>
  <sheetFormatPr defaultColWidth="9.140625" defaultRowHeight="14.25" customHeight="1"/>
  <cols>
    <col min="1" max="2" width="27.421875" style="0" customWidth="1"/>
    <col min="3" max="3" width="17.28125" style="0" customWidth="1"/>
    <col min="4" max="5" width="26.28125" style="0" customWidth="1"/>
    <col min="6" max="6" width="18.7109375" style="0" customWidth="1"/>
  </cols>
  <sheetData>
    <row r="1" spans="1:6" ht="14.25" customHeight="1">
      <c r="A1" s="167"/>
      <c r="B1" s="167"/>
      <c r="C1" s="69"/>
      <c r="F1" s="171" t="s">
        <v>186</v>
      </c>
    </row>
    <row r="2" spans="1:6" ht="25.5" customHeight="1">
      <c r="A2" s="168" t="s">
        <v>187</v>
      </c>
      <c r="B2" s="168"/>
      <c r="C2" s="168"/>
      <c r="D2" s="168"/>
      <c r="E2" s="168"/>
      <c r="F2" s="168"/>
    </row>
    <row r="3" spans="1:6" ht="15.75" customHeight="1">
      <c r="A3" s="3" t="str">
        <f>"单位名称："&amp;"富源县审计中心"</f>
        <v>单位名称：富源县审计中心</v>
      </c>
      <c r="B3" s="167"/>
      <c r="C3" s="69"/>
      <c r="F3" s="268" t="s">
        <v>2</v>
      </c>
    </row>
    <row r="4" spans="1:6" ht="19.5" customHeight="1">
      <c r="A4" s="6" t="s">
        <v>188</v>
      </c>
      <c r="B4" s="16" t="s">
        <v>189</v>
      </c>
      <c r="C4" s="16" t="s">
        <v>190</v>
      </c>
      <c r="D4" s="16"/>
      <c r="E4" s="16"/>
      <c r="F4" s="16" t="s">
        <v>174</v>
      </c>
    </row>
    <row r="5" spans="1:6" ht="19.5" customHeight="1">
      <c r="A5" s="6"/>
      <c r="B5" s="16"/>
      <c r="C5" s="61" t="s">
        <v>31</v>
      </c>
      <c r="D5" s="61" t="s">
        <v>191</v>
      </c>
      <c r="E5" s="61" t="s">
        <v>192</v>
      </c>
      <c r="F5" s="16"/>
    </row>
    <row r="6" spans="1:6" ht="18.75" customHeight="1">
      <c r="A6" s="169">
        <v>1</v>
      </c>
      <c r="B6" s="169">
        <v>2</v>
      </c>
      <c r="C6" s="170">
        <v>3</v>
      </c>
      <c r="D6" s="169">
        <v>4</v>
      </c>
      <c r="E6" s="169">
        <v>5</v>
      </c>
      <c r="F6" s="169">
        <v>6</v>
      </c>
    </row>
    <row r="7" spans="1:6" ht="18.75" customHeight="1">
      <c r="A7" s="18">
        <v>0.39</v>
      </c>
      <c r="B7" s="18"/>
      <c r="C7" s="18"/>
      <c r="D7" s="18"/>
      <c r="E7" s="18"/>
      <c r="F7" s="18">
        <v>0.39</v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/>
  <pageMargins left="0.751388888888889" right="0.751388888888889" top="1" bottom="1" header="0.5" footer="0.5"/>
  <pageSetup fitToHeight="1" fitToWidth="1" horizontalDpi="600" verticalDpi="600" orientation="landscape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35"/>
  <sheetViews>
    <sheetView showZeros="0" workbookViewId="0" topLeftCell="S1">
      <selection activeCell="A1" sqref="A1:Z35"/>
    </sheetView>
  </sheetViews>
  <sheetFormatPr defaultColWidth="9.140625" defaultRowHeight="14.25" customHeight="1" outlineLevelRow="1"/>
  <cols>
    <col min="1" max="1" width="32.8515625" style="0" customWidth="1"/>
    <col min="2" max="2" width="20.7109375" style="0" customWidth="1"/>
    <col min="3" max="3" width="31.28125" style="0" customWidth="1"/>
    <col min="4" max="4" width="10.140625" style="0" customWidth="1"/>
    <col min="5" max="5" width="17.57421875" style="0" customWidth="1"/>
    <col min="6" max="6" width="10.28125" style="0" customWidth="1"/>
    <col min="7" max="7" width="23.00390625" style="0" customWidth="1"/>
    <col min="8" max="8" width="10.7109375" style="0" customWidth="1"/>
    <col min="9" max="9" width="11.00390625" style="0" customWidth="1"/>
    <col min="10" max="10" width="15.421875" style="0" customWidth="1"/>
    <col min="11" max="11" width="10.7109375" style="0" customWidth="1"/>
    <col min="12" max="13" width="11.140625" style="0" customWidth="1"/>
    <col min="15" max="15" width="11.140625" style="0" customWidth="1"/>
    <col min="16" max="16" width="11.8515625" style="0" customWidth="1"/>
    <col min="20" max="20" width="12.140625" style="0" customWidth="1"/>
    <col min="21" max="23" width="12.28125" style="0" customWidth="1"/>
    <col min="24" max="24" width="12.7109375" style="0" customWidth="1"/>
    <col min="25" max="26" width="11.140625" style="0" customWidth="1"/>
  </cols>
  <sheetData>
    <row r="1" spans="2:26" ht="16.5" customHeight="1">
      <c r="B1" s="147"/>
      <c r="D1" s="148"/>
      <c r="E1" s="148"/>
      <c r="F1" s="148"/>
      <c r="G1" s="148"/>
      <c r="H1" s="159"/>
      <c r="I1" s="159"/>
      <c r="K1" s="159"/>
      <c r="L1" s="159"/>
      <c r="M1" s="159"/>
      <c r="P1" s="159"/>
      <c r="T1" s="159"/>
      <c r="X1" s="147"/>
      <c r="Z1" s="53" t="s">
        <v>193</v>
      </c>
    </row>
    <row r="2" spans="1:26" ht="26.25" customHeight="1">
      <c r="A2" s="52" t="s">
        <v>194</v>
      </c>
      <c r="B2" s="52"/>
      <c r="C2" s="52"/>
      <c r="D2" s="52"/>
      <c r="E2" s="52"/>
      <c r="F2" s="52"/>
      <c r="G2" s="52"/>
      <c r="H2" s="52"/>
      <c r="I2" s="52"/>
      <c r="J2" s="2"/>
      <c r="K2" s="52"/>
      <c r="L2" s="52"/>
      <c r="M2" s="52"/>
      <c r="N2" s="2"/>
      <c r="O2" s="2"/>
      <c r="P2" s="52"/>
      <c r="Q2" s="2"/>
      <c r="R2" s="2"/>
      <c r="S2" s="2"/>
      <c r="T2" s="52"/>
      <c r="U2" s="52"/>
      <c r="V2" s="52"/>
      <c r="W2" s="52"/>
      <c r="X2" s="52"/>
      <c r="Y2" s="52"/>
      <c r="Z2" s="52"/>
    </row>
    <row r="3" spans="1:26" ht="15" customHeight="1">
      <c r="A3" s="3" t="str">
        <f>"单位名称："&amp;"富源县审计中心"</f>
        <v>单位名称：富源县审计中心</v>
      </c>
      <c r="B3" s="149"/>
      <c r="C3" s="149"/>
      <c r="D3" s="149"/>
      <c r="E3" s="149"/>
      <c r="F3" s="149"/>
      <c r="G3" s="149"/>
      <c r="H3" s="160"/>
      <c r="I3" s="160"/>
      <c r="J3" s="14"/>
      <c r="K3" s="160"/>
      <c r="L3" s="160"/>
      <c r="M3" s="160"/>
      <c r="N3" s="14"/>
      <c r="O3" s="14"/>
      <c r="P3" s="160"/>
      <c r="Q3" s="14"/>
      <c r="R3" s="14"/>
      <c r="S3" s="14"/>
      <c r="T3" s="160"/>
      <c r="X3" s="147"/>
      <c r="Z3" s="269" t="s">
        <v>2</v>
      </c>
    </row>
    <row r="4" spans="1:26" ht="18" customHeight="1">
      <c r="A4" s="150" t="s">
        <v>195</v>
      </c>
      <c r="B4" s="150" t="s">
        <v>196</v>
      </c>
      <c r="C4" s="150" t="s">
        <v>197</v>
      </c>
      <c r="D4" s="150" t="s">
        <v>198</v>
      </c>
      <c r="E4" s="150" t="s">
        <v>199</v>
      </c>
      <c r="F4" s="150" t="s">
        <v>200</v>
      </c>
      <c r="G4" s="150" t="s">
        <v>201</v>
      </c>
      <c r="H4" s="65" t="s">
        <v>202</v>
      </c>
      <c r="I4" s="65" t="s">
        <v>202</v>
      </c>
      <c r="J4" s="16"/>
      <c r="K4" s="65"/>
      <c r="L4" s="65"/>
      <c r="M4" s="65"/>
      <c r="N4" s="16"/>
      <c r="O4" s="16"/>
      <c r="P4" s="65"/>
      <c r="Q4" s="16"/>
      <c r="R4" s="16"/>
      <c r="S4" s="16"/>
      <c r="T4" s="165" t="s">
        <v>35</v>
      </c>
      <c r="U4" s="65" t="s">
        <v>36</v>
      </c>
      <c r="V4" s="65"/>
      <c r="W4" s="65"/>
      <c r="X4" s="65"/>
      <c r="Y4" s="65"/>
      <c r="Z4" s="65"/>
    </row>
    <row r="5" spans="1:26" ht="18" customHeight="1">
      <c r="A5" s="151"/>
      <c r="B5" s="152"/>
      <c r="C5" s="151"/>
      <c r="D5" s="151"/>
      <c r="E5" s="151"/>
      <c r="F5" s="151"/>
      <c r="G5" s="151"/>
      <c r="H5" s="65" t="s">
        <v>203</v>
      </c>
      <c r="I5" s="65" t="s">
        <v>32</v>
      </c>
      <c r="J5" s="16"/>
      <c r="K5" s="65"/>
      <c r="L5" s="65"/>
      <c r="M5" s="65"/>
      <c r="N5" s="16"/>
      <c r="O5" s="16"/>
      <c r="P5" s="65"/>
      <c r="Q5" s="16" t="s">
        <v>204</v>
      </c>
      <c r="R5" s="16"/>
      <c r="S5" s="16"/>
      <c r="T5" s="150" t="s">
        <v>35</v>
      </c>
      <c r="U5" s="65" t="s">
        <v>36</v>
      </c>
      <c r="V5" s="165" t="s">
        <v>37</v>
      </c>
      <c r="W5" s="65" t="s">
        <v>36</v>
      </c>
      <c r="X5" s="165" t="s">
        <v>39</v>
      </c>
      <c r="Y5" s="165" t="s">
        <v>40</v>
      </c>
      <c r="Z5" s="163" t="s">
        <v>41</v>
      </c>
    </row>
    <row r="6" spans="1:26" ht="14.25" customHeight="1">
      <c r="A6" s="153"/>
      <c r="B6" s="153"/>
      <c r="C6" s="153"/>
      <c r="D6" s="153"/>
      <c r="E6" s="153"/>
      <c r="F6" s="153"/>
      <c r="G6" s="153"/>
      <c r="H6" s="153"/>
      <c r="I6" s="162" t="s">
        <v>205</v>
      </c>
      <c r="J6" s="163" t="s">
        <v>206</v>
      </c>
      <c r="K6" s="150" t="s">
        <v>207</v>
      </c>
      <c r="L6" s="150" t="s">
        <v>208</v>
      </c>
      <c r="M6" s="150" t="s">
        <v>209</v>
      </c>
      <c r="N6" s="150" t="s">
        <v>210</v>
      </c>
      <c r="O6" s="150" t="s">
        <v>33</v>
      </c>
      <c r="P6" s="150" t="s">
        <v>34</v>
      </c>
      <c r="Q6" s="150" t="s">
        <v>32</v>
      </c>
      <c r="R6" s="150" t="s">
        <v>33</v>
      </c>
      <c r="S6" s="150" t="s">
        <v>34</v>
      </c>
      <c r="T6" s="153"/>
      <c r="U6" s="150" t="s">
        <v>31</v>
      </c>
      <c r="V6" s="150" t="s">
        <v>37</v>
      </c>
      <c r="W6" s="150" t="s">
        <v>211</v>
      </c>
      <c r="X6" s="150" t="s">
        <v>39</v>
      </c>
      <c r="Y6" s="150" t="s">
        <v>40</v>
      </c>
      <c r="Z6" s="150" t="s">
        <v>41</v>
      </c>
    </row>
    <row r="7" spans="1:26" ht="37.5" customHeight="1">
      <c r="A7" s="154"/>
      <c r="B7" s="154"/>
      <c r="C7" s="154"/>
      <c r="D7" s="154"/>
      <c r="E7" s="154"/>
      <c r="F7" s="154"/>
      <c r="G7" s="154"/>
      <c r="H7" s="154"/>
      <c r="I7" s="51" t="s">
        <v>31</v>
      </c>
      <c r="J7" s="51" t="s">
        <v>212</v>
      </c>
      <c r="K7" s="164" t="s">
        <v>206</v>
      </c>
      <c r="L7" s="164" t="s">
        <v>208</v>
      </c>
      <c r="M7" s="164" t="s">
        <v>209</v>
      </c>
      <c r="N7" s="164" t="s">
        <v>210</v>
      </c>
      <c r="O7" s="164" t="s">
        <v>210</v>
      </c>
      <c r="P7" s="164" t="s">
        <v>210</v>
      </c>
      <c r="Q7" s="164" t="s">
        <v>208</v>
      </c>
      <c r="R7" s="164" t="s">
        <v>209</v>
      </c>
      <c r="S7" s="164" t="s">
        <v>210</v>
      </c>
      <c r="T7" s="164" t="s">
        <v>35</v>
      </c>
      <c r="U7" s="164" t="s">
        <v>31</v>
      </c>
      <c r="V7" s="164" t="s">
        <v>37</v>
      </c>
      <c r="W7" s="164" t="s">
        <v>211</v>
      </c>
      <c r="X7" s="164" t="s">
        <v>39</v>
      </c>
      <c r="Y7" s="164" t="s">
        <v>40</v>
      </c>
      <c r="Z7" s="164" t="s">
        <v>41</v>
      </c>
    </row>
    <row r="8" spans="1:26" ht="14.25" customHeight="1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17">
        <v>21</v>
      </c>
      <c r="V8" s="17">
        <v>22</v>
      </c>
      <c r="W8" s="17">
        <v>23</v>
      </c>
      <c r="X8" s="17">
        <v>24</v>
      </c>
      <c r="Y8" s="68">
        <v>25</v>
      </c>
      <c r="Z8" s="166">
        <v>26</v>
      </c>
    </row>
    <row r="9" spans="1:26" ht="21" customHeight="1" outlineLevel="1">
      <c r="A9" s="8" t="s">
        <v>43</v>
      </c>
      <c r="B9" s="155"/>
      <c r="C9" s="155"/>
      <c r="D9" s="155"/>
      <c r="E9" s="155"/>
      <c r="F9" s="155"/>
      <c r="G9" s="155"/>
      <c r="H9" s="18">
        <v>130.047826</v>
      </c>
      <c r="I9" s="18">
        <v>130.047826</v>
      </c>
      <c r="J9" s="18"/>
      <c r="K9" s="18"/>
      <c r="L9" s="18"/>
      <c r="M9" s="18"/>
      <c r="N9" s="18">
        <v>130.047826</v>
      </c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3.25" customHeight="1" outlineLevel="1">
      <c r="A10" s="137" t="s">
        <v>43</v>
      </c>
      <c r="B10" s="8"/>
      <c r="C10" s="8"/>
      <c r="D10" s="8"/>
      <c r="E10" s="8"/>
      <c r="F10" s="8"/>
      <c r="G10" s="8"/>
      <c r="H10" s="18">
        <v>130.047826</v>
      </c>
      <c r="I10" s="18">
        <v>130.047826</v>
      </c>
      <c r="J10" s="18"/>
      <c r="K10" s="18"/>
      <c r="L10" s="18"/>
      <c r="M10" s="18"/>
      <c r="N10" s="18">
        <v>130.047826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3.25" customHeight="1" outlineLevel="1">
      <c r="A11" s="156" t="s">
        <v>43</v>
      </c>
      <c r="B11" s="8" t="s">
        <v>213</v>
      </c>
      <c r="C11" s="8" t="s">
        <v>214</v>
      </c>
      <c r="D11" s="8" t="s">
        <v>62</v>
      </c>
      <c r="E11" s="8" t="s">
        <v>63</v>
      </c>
      <c r="F11" s="8" t="s">
        <v>215</v>
      </c>
      <c r="G11" s="8" t="s">
        <v>145</v>
      </c>
      <c r="H11" s="18">
        <v>29.478</v>
      </c>
      <c r="I11" s="18">
        <v>29.478</v>
      </c>
      <c r="J11" s="18"/>
      <c r="K11" s="18"/>
      <c r="L11" s="18"/>
      <c r="M11" s="18"/>
      <c r="N11" s="18">
        <v>29.478</v>
      </c>
      <c r="O11" s="8"/>
      <c r="P11" s="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3.25" customHeight="1" outlineLevel="1">
      <c r="A12" s="156" t="s">
        <v>43</v>
      </c>
      <c r="B12" s="8" t="s">
        <v>213</v>
      </c>
      <c r="C12" s="8" t="s">
        <v>214</v>
      </c>
      <c r="D12" s="8" t="s">
        <v>62</v>
      </c>
      <c r="E12" s="8" t="s">
        <v>63</v>
      </c>
      <c r="F12" s="8" t="s">
        <v>215</v>
      </c>
      <c r="G12" s="8" t="s">
        <v>145</v>
      </c>
      <c r="H12" s="18">
        <v>2.9478</v>
      </c>
      <c r="I12" s="18">
        <v>2.9478</v>
      </c>
      <c r="J12" s="18"/>
      <c r="K12" s="18"/>
      <c r="L12" s="18"/>
      <c r="M12" s="18"/>
      <c r="N12" s="18">
        <v>2.9478</v>
      </c>
      <c r="O12" s="8"/>
      <c r="P12" s="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3.25" customHeight="1" outlineLevel="1">
      <c r="A13" s="156" t="s">
        <v>43</v>
      </c>
      <c r="B13" s="8" t="s">
        <v>213</v>
      </c>
      <c r="C13" s="8" t="s">
        <v>214</v>
      </c>
      <c r="D13" s="8" t="s">
        <v>62</v>
      </c>
      <c r="E13" s="8" t="s">
        <v>63</v>
      </c>
      <c r="F13" s="8" t="s">
        <v>216</v>
      </c>
      <c r="G13" s="8" t="s">
        <v>148</v>
      </c>
      <c r="H13" s="18">
        <v>7.11</v>
      </c>
      <c r="I13" s="18">
        <v>7.11</v>
      </c>
      <c r="J13" s="18"/>
      <c r="K13" s="18"/>
      <c r="L13" s="18"/>
      <c r="M13" s="18"/>
      <c r="N13" s="18">
        <v>7.11</v>
      </c>
      <c r="O13" s="8"/>
      <c r="P13" s="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3.25" customHeight="1" outlineLevel="1">
      <c r="A14" s="156" t="s">
        <v>43</v>
      </c>
      <c r="B14" s="8" t="s">
        <v>213</v>
      </c>
      <c r="C14" s="8" t="s">
        <v>214</v>
      </c>
      <c r="D14" s="8" t="s">
        <v>62</v>
      </c>
      <c r="E14" s="8" t="s">
        <v>63</v>
      </c>
      <c r="F14" s="8" t="s">
        <v>217</v>
      </c>
      <c r="G14" s="8" t="s">
        <v>155</v>
      </c>
      <c r="H14" s="18">
        <v>2.4565</v>
      </c>
      <c r="I14" s="18">
        <v>2.4565</v>
      </c>
      <c r="J14" s="18"/>
      <c r="K14" s="18"/>
      <c r="L14" s="18"/>
      <c r="M14" s="18"/>
      <c r="N14" s="18">
        <v>2.4565</v>
      </c>
      <c r="O14" s="8"/>
      <c r="P14" s="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3.25" customHeight="1" outlineLevel="1">
      <c r="A15" s="156" t="s">
        <v>43</v>
      </c>
      <c r="B15" s="8" t="s">
        <v>213</v>
      </c>
      <c r="C15" s="8" t="s">
        <v>214</v>
      </c>
      <c r="D15" s="8" t="s">
        <v>62</v>
      </c>
      <c r="E15" s="8" t="s">
        <v>63</v>
      </c>
      <c r="F15" s="8" t="s">
        <v>217</v>
      </c>
      <c r="G15" s="8" t="s">
        <v>155</v>
      </c>
      <c r="H15" s="18">
        <v>0.3</v>
      </c>
      <c r="I15" s="18">
        <v>0.3</v>
      </c>
      <c r="J15" s="18"/>
      <c r="K15" s="18"/>
      <c r="L15" s="18"/>
      <c r="M15" s="18"/>
      <c r="N15" s="18">
        <v>0.3</v>
      </c>
      <c r="O15" s="8"/>
      <c r="P15" s="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3.25" customHeight="1" outlineLevel="1">
      <c r="A16" s="156" t="s">
        <v>43</v>
      </c>
      <c r="B16" s="8" t="s">
        <v>213</v>
      </c>
      <c r="C16" s="8" t="s">
        <v>214</v>
      </c>
      <c r="D16" s="8" t="s">
        <v>62</v>
      </c>
      <c r="E16" s="8" t="s">
        <v>63</v>
      </c>
      <c r="F16" s="8" t="s">
        <v>217</v>
      </c>
      <c r="G16" s="8" t="s">
        <v>155</v>
      </c>
      <c r="H16" s="18">
        <v>22.35</v>
      </c>
      <c r="I16" s="18">
        <v>22.35</v>
      </c>
      <c r="J16" s="18"/>
      <c r="K16" s="18"/>
      <c r="L16" s="18"/>
      <c r="M16" s="18"/>
      <c r="N16" s="18">
        <v>22.35</v>
      </c>
      <c r="O16" s="8"/>
      <c r="P16" s="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3.25" customHeight="1" outlineLevel="1">
      <c r="A17" s="156" t="s">
        <v>43</v>
      </c>
      <c r="B17" s="8" t="s">
        <v>213</v>
      </c>
      <c r="C17" s="8" t="s">
        <v>214</v>
      </c>
      <c r="D17" s="8" t="s">
        <v>62</v>
      </c>
      <c r="E17" s="8" t="s">
        <v>63</v>
      </c>
      <c r="F17" s="8" t="s">
        <v>217</v>
      </c>
      <c r="G17" s="8" t="s">
        <v>155</v>
      </c>
      <c r="H17" s="18">
        <v>14.004</v>
      </c>
      <c r="I17" s="18">
        <v>14.004</v>
      </c>
      <c r="J17" s="18"/>
      <c r="K17" s="18"/>
      <c r="L17" s="18"/>
      <c r="M17" s="18"/>
      <c r="N17" s="18">
        <v>14.004</v>
      </c>
      <c r="O17" s="8"/>
      <c r="P17" s="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3.25" customHeight="1" outlineLevel="1">
      <c r="A18" s="156" t="s">
        <v>43</v>
      </c>
      <c r="B18" s="8" t="s">
        <v>218</v>
      </c>
      <c r="C18" s="8" t="s">
        <v>219</v>
      </c>
      <c r="D18" s="8" t="s">
        <v>62</v>
      </c>
      <c r="E18" s="8" t="s">
        <v>63</v>
      </c>
      <c r="F18" s="8" t="s">
        <v>217</v>
      </c>
      <c r="G18" s="8" t="s">
        <v>155</v>
      </c>
      <c r="H18" s="18">
        <v>6.48</v>
      </c>
      <c r="I18" s="18">
        <v>6.48</v>
      </c>
      <c r="J18" s="18"/>
      <c r="K18" s="18"/>
      <c r="L18" s="18"/>
      <c r="M18" s="18"/>
      <c r="N18" s="18">
        <v>6.48</v>
      </c>
      <c r="O18" s="8"/>
      <c r="P18" s="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3.25" customHeight="1" outlineLevel="1">
      <c r="A19" s="156" t="s">
        <v>43</v>
      </c>
      <c r="B19" s="8" t="s">
        <v>220</v>
      </c>
      <c r="C19" s="8" t="s">
        <v>221</v>
      </c>
      <c r="D19" s="8" t="s">
        <v>70</v>
      </c>
      <c r="E19" s="8" t="s">
        <v>71</v>
      </c>
      <c r="F19" s="8" t="s">
        <v>222</v>
      </c>
      <c r="G19" s="8" t="s">
        <v>159</v>
      </c>
      <c r="H19" s="18">
        <v>13.61896</v>
      </c>
      <c r="I19" s="18">
        <v>13.61896</v>
      </c>
      <c r="J19" s="18"/>
      <c r="K19" s="18"/>
      <c r="L19" s="18"/>
      <c r="M19" s="18"/>
      <c r="N19" s="18">
        <v>13.61896</v>
      </c>
      <c r="O19" s="8"/>
      <c r="P19" s="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3.25" customHeight="1" outlineLevel="1">
      <c r="A20" s="156" t="s">
        <v>43</v>
      </c>
      <c r="B20" s="8" t="s">
        <v>223</v>
      </c>
      <c r="C20" s="8" t="s">
        <v>224</v>
      </c>
      <c r="D20" s="8" t="s">
        <v>80</v>
      </c>
      <c r="E20" s="8" t="s">
        <v>81</v>
      </c>
      <c r="F20" s="8" t="s">
        <v>225</v>
      </c>
      <c r="G20" s="8" t="s">
        <v>163</v>
      </c>
      <c r="H20" s="18">
        <v>4.960056</v>
      </c>
      <c r="I20" s="18">
        <v>4.960056</v>
      </c>
      <c r="J20" s="18"/>
      <c r="K20" s="18"/>
      <c r="L20" s="18"/>
      <c r="M20" s="18"/>
      <c r="N20" s="18">
        <v>4.960056</v>
      </c>
      <c r="O20" s="8"/>
      <c r="P20" s="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3.25" customHeight="1" outlineLevel="1">
      <c r="A21" s="156" t="s">
        <v>43</v>
      </c>
      <c r="B21" s="8" t="s">
        <v>226</v>
      </c>
      <c r="C21" s="8" t="s">
        <v>166</v>
      </c>
      <c r="D21" s="8" t="s">
        <v>82</v>
      </c>
      <c r="E21" s="8" t="s">
        <v>83</v>
      </c>
      <c r="F21" s="8" t="s">
        <v>227</v>
      </c>
      <c r="G21" s="8" t="s">
        <v>166</v>
      </c>
      <c r="H21" s="18">
        <v>2.29905</v>
      </c>
      <c r="I21" s="18">
        <v>2.29905</v>
      </c>
      <c r="J21" s="18"/>
      <c r="K21" s="18"/>
      <c r="L21" s="18"/>
      <c r="M21" s="18"/>
      <c r="N21" s="18">
        <v>2.29905</v>
      </c>
      <c r="O21" s="8"/>
      <c r="P21" s="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3.25" customHeight="1" outlineLevel="1">
      <c r="A22" s="156" t="s">
        <v>43</v>
      </c>
      <c r="B22" s="8" t="s">
        <v>228</v>
      </c>
      <c r="C22" s="8" t="s">
        <v>229</v>
      </c>
      <c r="D22" s="8" t="s">
        <v>82</v>
      </c>
      <c r="E22" s="8" t="s">
        <v>83</v>
      </c>
      <c r="F22" s="8" t="s">
        <v>227</v>
      </c>
      <c r="G22" s="8" t="s">
        <v>166</v>
      </c>
      <c r="H22" s="18">
        <v>1.147209</v>
      </c>
      <c r="I22" s="18">
        <v>1.147209</v>
      </c>
      <c r="J22" s="18"/>
      <c r="K22" s="18"/>
      <c r="L22" s="18"/>
      <c r="M22" s="18"/>
      <c r="N22" s="18">
        <v>1.147209</v>
      </c>
      <c r="O22" s="8"/>
      <c r="P22" s="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3.25" customHeight="1" outlineLevel="1">
      <c r="A23" s="156" t="s">
        <v>43</v>
      </c>
      <c r="B23" s="8" t="s">
        <v>230</v>
      </c>
      <c r="C23" s="8" t="s">
        <v>231</v>
      </c>
      <c r="D23" s="8" t="s">
        <v>84</v>
      </c>
      <c r="E23" s="8" t="s">
        <v>85</v>
      </c>
      <c r="F23" s="8" t="s">
        <v>232</v>
      </c>
      <c r="G23" s="8" t="s">
        <v>168</v>
      </c>
      <c r="H23" s="18">
        <v>0.291768</v>
      </c>
      <c r="I23" s="18">
        <v>0.291768</v>
      </c>
      <c r="J23" s="18"/>
      <c r="K23" s="18"/>
      <c r="L23" s="18"/>
      <c r="M23" s="18"/>
      <c r="N23" s="18">
        <v>0.291768</v>
      </c>
      <c r="O23" s="8"/>
      <c r="P23" s="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23.25" customHeight="1" outlineLevel="1">
      <c r="A24" s="156" t="s">
        <v>43</v>
      </c>
      <c r="B24" s="8" t="s">
        <v>233</v>
      </c>
      <c r="C24" s="8" t="s">
        <v>234</v>
      </c>
      <c r="D24" s="8" t="s">
        <v>84</v>
      </c>
      <c r="E24" s="8" t="s">
        <v>85</v>
      </c>
      <c r="F24" s="8" t="s">
        <v>232</v>
      </c>
      <c r="G24" s="8" t="s">
        <v>168</v>
      </c>
      <c r="H24" s="18">
        <v>0.25545</v>
      </c>
      <c r="I24" s="18">
        <v>0.25545</v>
      </c>
      <c r="J24" s="18"/>
      <c r="K24" s="18"/>
      <c r="L24" s="18"/>
      <c r="M24" s="18"/>
      <c r="N24" s="18">
        <v>0.25545</v>
      </c>
      <c r="O24" s="8"/>
      <c r="P24" s="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3.25" customHeight="1" outlineLevel="1">
      <c r="A25" s="156" t="s">
        <v>43</v>
      </c>
      <c r="B25" s="8" t="s">
        <v>235</v>
      </c>
      <c r="C25" s="8" t="s">
        <v>91</v>
      </c>
      <c r="D25" s="8" t="s">
        <v>90</v>
      </c>
      <c r="E25" s="8" t="s">
        <v>91</v>
      </c>
      <c r="F25" s="8" t="s">
        <v>236</v>
      </c>
      <c r="G25" s="8" t="s">
        <v>91</v>
      </c>
      <c r="H25" s="18">
        <v>9.892638</v>
      </c>
      <c r="I25" s="18">
        <v>9.892638</v>
      </c>
      <c r="J25" s="18"/>
      <c r="K25" s="18"/>
      <c r="L25" s="18"/>
      <c r="M25" s="18"/>
      <c r="N25" s="18">
        <v>9.892638</v>
      </c>
      <c r="O25" s="8"/>
      <c r="P25" s="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3.25" customHeight="1" outlineLevel="1">
      <c r="A26" s="156" t="s">
        <v>43</v>
      </c>
      <c r="B26" s="8" t="s">
        <v>237</v>
      </c>
      <c r="C26" s="8" t="s">
        <v>238</v>
      </c>
      <c r="D26" s="8" t="s">
        <v>62</v>
      </c>
      <c r="E26" s="8" t="s">
        <v>63</v>
      </c>
      <c r="F26" s="8" t="s">
        <v>239</v>
      </c>
      <c r="G26" s="8" t="s">
        <v>176</v>
      </c>
      <c r="H26" s="18">
        <v>0.5</v>
      </c>
      <c r="I26" s="18">
        <v>0.5</v>
      </c>
      <c r="J26" s="18"/>
      <c r="K26" s="18"/>
      <c r="L26" s="18"/>
      <c r="M26" s="18"/>
      <c r="N26" s="18">
        <v>0.5</v>
      </c>
      <c r="O26" s="8"/>
      <c r="P26" s="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3.25" customHeight="1" outlineLevel="1">
      <c r="A27" s="156" t="s">
        <v>43</v>
      </c>
      <c r="B27" s="8" t="s">
        <v>237</v>
      </c>
      <c r="C27" s="8" t="s">
        <v>238</v>
      </c>
      <c r="D27" s="8" t="s">
        <v>62</v>
      </c>
      <c r="E27" s="8" t="s">
        <v>63</v>
      </c>
      <c r="F27" s="8" t="s">
        <v>240</v>
      </c>
      <c r="G27" s="8" t="s">
        <v>172</v>
      </c>
      <c r="H27" s="18">
        <v>2.16</v>
      </c>
      <c r="I27" s="18">
        <v>2.16</v>
      </c>
      <c r="J27" s="18"/>
      <c r="K27" s="18"/>
      <c r="L27" s="18"/>
      <c r="M27" s="18"/>
      <c r="N27" s="18">
        <v>2.16</v>
      </c>
      <c r="O27" s="8"/>
      <c r="P27" s="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3.25" customHeight="1" outlineLevel="1">
      <c r="A28" s="156" t="s">
        <v>43</v>
      </c>
      <c r="B28" s="8" t="s">
        <v>237</v>
      </c>
      <c r="C28" s="8" t="s">
        <v>238</v>
      </c>
      <c r="D28" s="8" t="s">
        <v>62</v>
      </c>
      <c r="E28" s="8" t="s">
        <v>63</v>
      </c>
      <c r="F28" s="8" t="s">
        <v>241</v>
      </c>
      <c r="G28" s="8" t="s">
        <v>173</v>
      </c>
      <c r="H28" s="18">
        <v>1</v>
      </c>
      <c r="I28" s="18">
        <v>1</v>
      </c>
      <c r="J28" s="18"/>
      <c r="K28" s="18"/>
      <c r="L28" s="18"/>
      <c r="M28" s="18"/>
      <c r="N28" s="18">
        <v>1</v>
      </c>
      <c r="O28" s="8"/>
      <c r="P28" s="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3.25" customHeight="1" outlineLevel="1">
      <c r="A29" s="156" t="s">
        <v>43</v>
      </c>
      <c r="B29" s="8" t="s">
        <v>242</v>
      </c>
      <c r="C29" s="8" t="s">
        <v>243</v>
      </c>
      <c r="D29" s="8" t="s">
        <v>62</v>
      </c>
      <c r="E29" s="8" t="s">
        <v>63</v>
      </c>
      <c r="F29" s="8" t="s">
        <v>244</v>
      </c>
      <c r="G29" s="8" t="s">
        <v>174</v>
      </c>
      <c r="H29" s="18">
        <v>0.39</v>
      </c>
      <c r="I29" s="18">
        <v>0.39</v>
      </c>
      <c r="J29" s="18"/>
      <c r="K29" s="18"/>
      <c r="L29" s="18"/>
      <c r="M29" s="18"/>
      <c r="N29" s="18">
        <v>0.39</v>
      </c>
      <c r="O29" s="8"/>
      <c r="P29" s="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3.25" customHeight="1" outlineLevel="1">
      <c r="A30" s="156" t="s">
        <v>43</v>
      </c>
      <c r="B30" s="8" t="s">
        <v>237</v>
      </c>
      <c r="C30" s="8" t="s">
        <v>238</v>
      </c>
      <c r="D30" s="8" t="s">
        <v>62</v>
      </c>
      <c r="E30" s="8" t="s">
        <v>63</v>
      </c>
      <c r="F30" s="8" t="s">
        <v>240</v>
      </c>
      <c r="G30" s="8" t="s">
        <v>172</v>
      </c>
      <c r="H30" s="18">
        <v>0.18</v>
      </c>
      <c r="I30" s="18">
        <v>0.18</v>
      </c>
      <c r="J30" s="18"/>
      <c r="K30" s="18"/>
      <c r="L30" s="18"/>
      <c r="M30" s="18"/>
      <c r="N30" s="18">
        <v>0.18</v>
      </c>
      <c r="O30" s="8"/>
      <c r="P30" s="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3.25" customHeight="1" outlineLevel="1">
      <c r="A31" s="156" t="s">
        <v>43</v>
      </c>
      <c r="B31" s="8" t="s">
        <v>245</v>
      </c>
      <c r="C31" s="8" t="s">
        <v>178</v>
      </c>
      <c r="D31" s="8" t="s">
        <v>62</v>
      </c>
      <c r="E31" s="8" t="s">
        <v>63</v>
      </c>
      <c r="F31" s="8" t="s">
        <v>246</v>
      </c>
      <c r="G31" s="8" t="s">
        <v>178</v>
      </c>
      <c r="H31" s="18">
        <v>1.45884</v>
      </c>
      <c r="I31" s="18">
        <v>1.45884</v>
      </c>
      <c r="J31" s="18"/>
      <c r="K31" s="18"/>
      <c r="L31" s="18"/>
      <c r="M31" s="18"/>
      <c r="N31" s="18">
        <v>1.45884</v>
      </c>
      <c r="O31" s="8"/>
      <c r="P31" s="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23.25" customHeight="1" outlineLevel="1">
      <c r="A32" s="156" t="s">
        <v>43</v>
      </c>
      <c r="B32" s="8" t="s">
        <v>237</v>
      </c>
      <c r="C32" s="8" t="s">
        <v>238</v>
      </c>
      <c r="D32" s="8" t="s">
        <v>68</v>
      </c>
      <c r="E32" s="8" t="s">
        <v>69</v>
      </c>
      <c r="F32" s="8" t="s">
        <v>247</v>
      </c>
      <c r="G32" s="8" t="s">
        <v>180</v>
      </c>
      <c r="H32" s="18">
        <v>0.624005</v>
      </c>
      <c r="I32" s="18">
        <v>0.624005</v>
      </c>
      <c r="J32" s="18"/>
      <c r="K32" s="18"/>
      <c r="L32" s="18"/>
      <c r="M32" s="18"/>
      <c r="N32" s="18">
        <v>0.624005</v>
      </c>
      <c r="O32" s="8"/>
      <c r="P32" s="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23.25" customHeight="1" outlineLevel="1">
      <c r="A33" s="156" t="s">
        <v>43</v>
      </c>
      <c r="B33" s="8" t="s">
        <v>237</v>
      </c>
      <c r="C33" s="8" t="s">
        <v>238</v>
      </c>
      <c r="D33" s="8" t="s">
        <v>62</v>
      </c>
      <c r="E33" s="8" t="s">
        <v>63</v>
      </c>
      <c r="F33" s="8" t="s">
        <v>247</v>
      </c>
      <c r="G33" s="8" t="s">
        <v>180</v>
      </c>
      <c r="H33" s="18">
        <v>1.82355</v>
      </c>
      <c r="I33" s="18">
        <v>1.82355</v>
      </c>
      <c r="J33" s="18"/>
      <c r="K33" s="18"/>
      <c r="L33" s="18"/>
      <c r="M33" s="18"/>
      <c r="N33" s="18">
        <v>1.82355</v>
      </c>
      <c r="O33" s="8"/>
      <c r="P33" s="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23.25" customHeight="1">
      <c r="A34" s="156" t="s">
        <v>43</v>
      </c>
      <c r="B34" s="8" t="s">
        <v>248</v>
      </c>
      <c r="C34" s="8" t="s">
        <v>165</v>
      </c>
      <c r="D34" s="8" t="s">
        <v>68</v>
      </c>
      <c r="E34" s="8" t="s">
        <v>69</v>
      </c>
      <c r="F34" s="8" t="s">
        <v>249</v>
      </c>
      <c r="G34" s="8" t="s">
        <v>185</v>
      </c>
      <c r="H34" s="18">
        <v>4.32</v>
      </c>
      <c r="I34" s="18">
        <v>4.32</v>
      </c>
      <c r="J34" s="18"/>
      <c r="K34" s="18"/>
      <c r="L34" s="18"/>
      <c r="M34" s="18"/>
      <c r="N34" s="18">
        <v>4.32</v>
      </c>
      <c r="O34" s="8"/>
      <c r="P34" s="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7.25" customHeight="1">
      <c r="A35" s="157" t="s">
        <v>92</v>
      </c>
      <c r="B35" s="158"/>
      <c r="C35" s="158"/>
      <c r="D35" s="158"/>
      <c r="E35" s="158"/>
      <c r="F35" s="158"/>
      <c r="G35" s="161"/>
      <c r="H35" s="18">
        <v>130.047826</v>
      </c>
      <c r="I35" s="18">
        <v>130.047826</v>
      </c>
      <c r="J35" s="18"/>
      <c r="K35" s="18"/>
      <c r="L35" s="18"/>
      <c r="M35" s="18"/>
      <c r="N35" s="18">
        <v>130.047826</v>
      </c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</sheetData>
  <sheetProtection/>
  <mergeCells count="32">
    <mergeCell ref="A2:Z2"/>
    <mergeCell ref="A3:G3"/>
    <mergeCell ref="H4:Z4"/>
    <mergeCell ref="I5:P5"/>
    <mergeCell ref="Q5:S5"/>
    <mergeCell ref="U5:Z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</mergeCells>
  <printOptions/>
  <pageMargins left="0.751388888888889" right="0.751388888888889" top="1" bottom="1" header="0.5" footer="0.5"/>
  <pageSetup fitToHeight="1" fitToWidth="1" horizontalDpi="600" verticalDpi="600" orientation="landscape" paperSize="9" scale="3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W11"/>
  <sheetViews>
    <sheetView showZeros="0" workbookViewId="0" topLeftCell="A1">
      <selection activeCell="C10" sqref="A1:W11"/>
    </sheetView>
  </sheetViews>
  <sheetFormatPr defaultColWidth="9.140625" defaultRowHeight="14.25" customHeight="1"/>
  <cols>
    <col min="1" max="1" width="10.28125" style="0" customWidth="1"/>
    <col min="2" max="2" width="13.421875" style="0" customWidth="1"/>
    <col min="3" max="3" width="32.8515625" style="0" customWidth="1"/>
    <col min="4" max="4" width="23.8515625" style="0" customWidth="1"/>
    <col min="5" max="5" width="11.140625" style="0" customWidth="1"/>
    <col min="6" max="6" width="17.7109375" style="0" customWidth="1"/>
    <col min="7" max="7" width="9.8515625" style="0" customWidth="1"/>
    <col min="8" max="8" width="17.7109375" style="0" customWidth="1"/>
    <col min="9" max="10" width="10.7109375" style="0" customWidth="1"/>
    <col min="11" max="11" width="11.00390625" style="0" customWidth="1"/>
    <col min="12" max="14" width="12.28125" style="0" customWidth="1"/>
    <col min="15" max="15" width="12.7109375" style="0" customWidth="1"/>
    <col min="16" max="17" width="11.140625" style="0" customWidth="1"/>
    <col min="19" max="19" width="10.28125" style="0" customWidth="1"/>
    <col min="20" max="21" width="11.8515625" style="0" customWidth="1"/>
    <col min="22" max="22" width="11.7109375" style="0" customWidth="1"/>
    <col min="23" max="23" width="10.28125" style="0" customWidth="1"/>
  </cols>
  <sheetData>
    <row r="1" spans="2:23" ht="13.5" customHeight="1">
      <c r="B1" s="139"/>
      <c r="E1" s="1"/>
      <c r="F1" s="1"/>
      <c r="G1" s="1"/>
      <c r="H1" s="1"/>
      <c r="U1" s="139"/>
      <c r="W1" s="146" t="s">
        <v>250</v>
      </c>
    </row>
    <row r="2" spans="1:23" ht="27.75" customHeight="1">
      <c r="A2" s="2" t="s">
        <v>251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3.5" customHeight="1">
      <c r="A3" s="3" t="str">
        <f>"单位名称："&amp;"富源县审计中心"</f>
        <v>单位名称：富源县审计中心</v>
      </c>
      <c r="B3" s="4"/>
      <c r="C3" s="4"/>
      <c r="D3" s="4"/>
      <c r="E3" s="4"/>
      <c r="F3" s="4"/>
      <c r="G3" s="4"/>
      <c r="H3" s="4"/>
      <c r="I3" s="14"/>
      <c r="J3" s="14"/>
      <c r="K3" s="14"/>
      <c r="L3" s="14"/>
      <c r="M3" s="14"/>
      <c r="N3" s="14"/>
      <c r="O3" s="14"/>
      <c r="P3" s="14"/>
      <c r="Q3" s="14"/>
      <c r="U3" s="139"/>
      <c r="W3" s="267" t="s">
        <v>2</v>
      </c>
    </row>
    <row r="4" spans="1:23" ht="21.75" customHeight="1">
      <c r="A4" s="5" t="s">
        <v>252</v>
      </c>
      <c r="B4" s="6" t="s">
        <v>196</v>
      </c>
      <c r="C4" s="5" t="s">
        <v>197</v>
      </c>
      <c r="D4" s="5" t="s">
        <v>195</v>
      </c>
      <c r="E4" s="6" t="s">
        <v>198</v>
      </c>
      <c r="F4" s="6" t="s">
        <v>199</v>
      </c>
      <c r="G4" s="6" t="s">
        <v>253</v>
      </c>
      <c r="H4" s="6" t="s">
        <v>254</v>
      </c>
      <c r="I4" s="16" t="s">
        <v>29</v>
      </c>
      <c r="J4" s="16" t="s">
        <v>255</v>
      </c>
      <c r="K4" s="16"/>
      <c r="L4" s="16"/>
      <c r="M4" s="16"/>
      <c r="N4" s="16" t="s">
        <v>204</v>
      </c>
      <c r="O4" s="16"/>
      <c r="P4" s="16"/>
      <c r="Q4" s="6" t="s">
        <v>35</v>
      </c>
      <c r="R4" s="16" t="s">
        <v>36</v>
      </c>
      <c r="S4" s="16"/>
      <c r="T4" s="16"/>
      <c r="U4" s="16"/>
      <c r="V4" s="16"/>
      <c r="W4" s="16"/>
    </row>
    <row r="5" spans="1:23" ht="21.75" customHeight="1">
      <c r="A5" s="5"/>
      <c r="B5" s="16"/>
      <c r="C5" s="5"/>
      <c r="D5" s="5"/>
      <c r="E5" s="142"/>
      <c r="F5" s="142"/>
      <c r="G5" s="142"/>
      <c r="H5" s="142"/>
      <c r="I5" s="16"/>
      <c r="J5" s="144" t="s">
        <v>32</v>
      </c>
      <c r="K5" s="16"/>
      <c r="L5" s="6" t="s">
        <v>33</v>
      </c>
      <c r="M5" s="6" t="s">
        <v>34</v>
      </c>
      <c r="N5" s="6" t="s">
        <v>32</v>
      </c>
      <c r="O5" s="6" t="s">
        <v>33</v>
      </c>
      <c r="P5" s="6" t="s">
        <v>34</v>
      </c>
      <c r="Q5" s="142"/>
      <c r="R5" s="6" t="s">
        <v>31</v>
      </c>
      <c r="S5" s="6" t="s">
        <v>37</v>
      </c>
      <c r="T5" s="6" t="s">
        <v>211</v>
      </c>
      <c r="U5" s="6" t="s">
        <v>39</v>
      </c>
      <c r="V5" s="6" t="s">
        <v>40</v>
      </c>
      <c r="W5" s="6" t="s">
        <v>41</v>
      </c>
    </row>
    <row r="6" spans="1:23" ht="21" customHeight="1">
      <c r="A6" s="16"/>
      <c r="B6" s="16"/>
      <c r="C6" s="16"/>
      <c r="D6" s="16"/>
      <c r="E6" s="16"/>
      <c r="F6" s="16"/>
      <c r="G6" s="16"/>
      <c r="H6" s="16"/>
      <c r="I6" s="16"/>
      <c r="J6" s="145" t="s">
        <v>31</v>
      </c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39.75" customHeight="1">
      <c r="A7" s="5"/>
      <c r="B7" s="16"/>
      <c r="C7" s="5"/>
      <c r="D7" s="5"/>
      <c r="E7" s="6"/>
      <c r="F7" s="6"/>
      <c r="G7" s="6"/>
      <c r="H7" s="6"/>
      <c r="I7" s="16"/>
      <c r="J7" s="42" t="s">
        <v>31</v>
      </c>
      <c r="K7" s="42" t="s">
        <v>256</v>
      </c>
      <c r="L7" s="6"/>
      <c r="M7" s="6"/>
      <c r="N7" s="6"/>
      <c r="O7" s="6"/>
      <c r="P7" s="6"/>
      <c r="Q7" s="6"/>
      <c r="R7" s="6"/>
      <c r="S7" s="6"/>
      <c r="T7" s="6"/>
      <c r="U7" s="16"/>
      <c r="V7" s="6"/>
      <c r="W7" s="6"/>
    </row>
    <row r="8" spans="1:23" ht="15" customHeight="1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  <c r="S8" s="17">
        <v>19</v>
      </c>
      <c r="T8" s="17">
        <v>20</v>
      </c>
      <c r="U8" s="7">
        <v>21</v>
      </c>
      <c r="V8" s="7">
        <v>22</v>
      </c>
      <c r="W8" s="7">
        <v>23</v>
      </c>
    </row>
    <row r="9" spans="1:23" ht="21" customHeight="1">
      <c r="A9" s="9"/>
      <c r="B9" s="9"/>
      <c r="C9" s="8" t="s">
        <v>257</v>
      </c>
      <c r="D9" s="9"/>
      <c r="E9" s="9"/>
      <c r="F9" s="9"/>
      <c r="G9" s="9"/>
      <c r="H9" s="9"/>
      <c r="I9" s="18">
        <v>2.2704</v>
      </c>
      <c r="J9" s="18">
        <v>2.2704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23.25" customHeight="1">
      <c r="A10" s="8" t="s">
        <v>258</v>
      </c>
      <c r="B10" s="8" t="s">
        <v>259</v>
      </c>
      <c r="C10" s="8" t="s">
        <v>257</v>
      </c>
      <c r="D10" s="8" t="s">
        <v>43</v>
      </c>
      <c r="E10" s="8" t="s">
        <v>74</v>
      </c>
      <c r="F10" s="8" t="s">
        <v>75</v>
      </c>
      <c r="G10" s="8" t="s">
        <v>249</v>
      </c>
      <c r="H10" s="8" t="s">
        <v>185</v>
      </c>
      <c r="I10" s="18">
        <v>2.2704</v>
      </c>
      <c r="J10" s="18">
        <v>2.2704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8.75" customHeight="1">
      <c r="A11" s="140" t="s">
        <v>92</v>
      </c>
      <c r="B11" s="141"/>
      <c r="C11" s="141"/>
      <c r="D11" s="141"/>
      <c r="E11" s="141"/>
      <c r="F11" s="141"/>
      <c r="G11" s="141"/>
      <c r="H11" s="143"/>
      <c r="I11" s="18">
        <v>2.2704</v>
      </c>
      <c r="J11" s="18">
        <v>2.2704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</sheetData>
  <sheetProtection/>
  <mergeCells count="28">
    <mergeCell ref="A2:W2"/>
    <mergeCell ref="A3:H3"/>
    <mergeCell ref="J4:M4"/>
    <mergeCell ref="N4:P4"/>
    <mergeCell ref="R4:W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/>
  <pageMargins left="0.751388888888889" right="0.751388888888889" top="1" bottom="1" header="0.5" footer="0.5"/>
  <pageSetup fitToHeight="1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dcterms:created xsi:type="dcterms:W3CDTF">2024-02-20T09:20:00Z</dcterms:created>
  <dcterms:modified xsi:type="dcterms:W3CDTF">2024-02-27T20:27:57Z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8E1418535CA141A9ABF93E3D81ADEF99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