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7" activeTab="9"/>
  </bookViews>
  <sheets>
    <sheet name="财务收支预算总表01-1" sheetId="1" r:id="rId1"/>
    <sheet name="部门收入预算表01-2" sheetId="2" r:id="rId2"/>
    <sheet name="部门支出预算表01-03" sheetId="3" r:id="rId3"/>
    <sheet name="财政拨款收支预算总表02-1" sheetId="4" r:id="rId4"/>
    <sheet name="一般公共预算支出预算表（按功能科目分类）02-2" sheetId="5" r:id="rId5"/>
    <sheet name="一般公共预算支出预算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级下达）05-2" sheetId="10" r:id="rId10"/>
    <sheet name="项目支出绩效目标表（另文下达）05-3" sheetId="11" r:id="rId11"/>
    <sheet name="政府性基金预算支出预算表06" sheetId="12" r:id="rId12"/>
    <sheet name="国有资本经营预算支出表07" sheetId="13" r:id="rId13"/>
    <sheet name="部门政府采购预算表08-1" sheetId="14" r:id="rId14"/>
    <sheet name="政府购买服务预算表08-2表" sheetId="15" r:id="rId15"/>
    <sheet name="县对下转移支付预算表09-1" sheetId="16" r:id="rId16"/>
    <sheet name="县对下转移支付绩效目标表09-2" sheetId="17" r:id="rId17"/>
    <sheet name="新增资产配置表10" sheetId="18" r:id="rId18"/>
    <sheet name="上级补助项目支出预算表11" sheetId="19" r:id="rId19"/>
    <sheet name="部门项目中期规划预算表12" sheetId="20" r:id="rId20"/>
  </sheets>
  <definedNames>
    <definedName name="_xlnm._FilterDatabase" localSheetId="7" hidden="1">'基本支出预算表（人员类.运转类公用经费项目）04'!$A$7:$Z$92</definedName>
    <definedName name="_xlnm.Print_Titles" localSheetId="0">'财务收支预算总表01-1'!$A:$A,'财务收支预算总表01-1'!$1:$1</definedName>
    <definedName name="_xlnm.Print_Titles" localSheetId="1">'部门收入预算表01-2'!$A:$A,'部门收入预算表01-2'!$1:$1</definedName>
    <definedName name="_xlnm.Print_Titles" localSheetId="2">'部门支出预算表01-03'!$A:$A,'部门支出预算表01-03'!$1:$1</definedName>
    <definedName name="_xlnm.Print_Titles" localSheetId="3">'财政拨款收支预算总表02-1'!$A:$A,'财政拨款收支预算总表02-1'!$1:$1</definedName>
    <definedName name="_xlnm.Print_Titles" localSheetId="4">'一般公共预算支出预算表（按功能科目分类）02-2'!$A:$A,'一般公共预算支出预算表（按功能科目分类）02-2'!$1:$1</definedName>
    <definedName name="_xlnm.Print_Titles" localSheetId="5">'一般公共预算支出预算表（按经济科目分类）02-3'!$A:$A,'一般公共预算支出预算表（按经济科目分类）02-3'!$1:$1</definedName>
    <definedName name="_xlnm.Print_Titles" localSheetId="6">一般公共预算“三公”经费支出预算表03!$A:$A,一般公共预算“三公”经费支出预算表03!$1:$1</definedName>
    <definedName name="_xlnm.Print_Titles" localSheetId="7">'基本支出预算表（人员类.运转类公用经费项目）04'!$A:$A,'基本支出预算表（人员类.运转类公用经费项目）04'!$1:$1</definedName>
    <definedName name="_xlnm.Print_Titles" localSheetId="8">'项目支出预算表（其他运转类.特定目标类项目）05-1'!$A:$A,'项目支出预算表（其他运转类.特定目标类项目）05-1'!$1:$1</definedName>
    <definedName name="_xlnm.Print_Titles" localSheetId="9">'项目支出绩效目标表（本级下达）05-2'!$A:$A,'项目支出绩效目标表（本级下达）05-2'!$1:$1</definedName>
    <definedName name="_xlnm.Print_Titles" localSheetId="10">'项目支出绩效目标表（另文下达）05-3'!$A:$A,'项目支出绩效目标表（另文下达）05-3'!$1:$1</definedName>
    <definedName name="_xlnm.Print_Titles" localSheetId="11">政府性基金预算支出预算表06!$A:$A,政府性基金预算支出预算表06!$1:$1</definedName>
    <definedName name="_xlnm.Print_Titles" localSheetId="12">国有资本经营预算支出表07!$A:$A,国有资本经营预算支出表07!$1:$1</definedName>
    <definedName name="_xlnm.Print_Titles" localSheetId="13">'部门政府采购预算表08-1'!$A:$A,'部门政府采购预算表08-1'!$1:$1</definedName>
    <definedName name="_xlnm.Print_Titles" localSheetId="14">'政府购买服务预算表08-2表'!$A:$A,'政府购买服务预算表08-2表'!$1:$1</definedName>
    <definedName name="_xlnm.Print_Titles" localSheetId="15">'县对下转移支付预算表09-1'!$A:$A,'县对下转移支付预算表09-1'!$1:$1</definedName>
    <definedName name="_xlnm.Print_Titles" localSheetId="16">'县对下转移支付绩效目标表09-2'!$A:$A,'县对下转移支付绩效目标表09-2'!$1:$1</definedName>
    <definedName name="_xlnm.Print_Titles" localSheetId="17">新增资产配置表10!$A:$A,新增资产配置表10!$1:$1</definedName>
    <definedName name="_xlnm.Print_Titles" localSheetId="18">上级补助项目支出预算表11!$A:$A,上级补助项目支出预算表11!$1:$1</definedName>
    <definedName name="_xlnm.Print_Titles" localSheetId="19">部门项目中期规划预算表12!$A:$A,部门项目中期规划预算表12!$1:$1</definedName>
  </definedNames>
  <calcPr calcId="144525"/>
</workbook>
</file>

<file path=xl/sharedStrings.xml><?xml version="1.0" encoding="utf-8"?>
<sst xmlns="http://schemas.openxmlformats.org/spreadsheetml/2006/main" count="1576" uniqueCount="492">
  <si>
    <t>预算01-1表</t>
  </si>
  <si>
    <t>财务收支预算总表</t>
  </si>
  <si>
    <t>单位：万元</t>
  </si>
  <si>
    <t>收        入</t>
  </si>
  <si>
    <t>支        出</t>
  </si>
  <si>
    <t>项      目</t>
  </si>
  <si>
    <t>2024年预算数</t>
  </si>
  <si>
    <t>项目（按功能分类）</t>
  </si>
  <si>
    <t>一、一般公共预算拨款收入</t>
  </si>
  <si>
    <t>二、政府性基金预算拨款收入</t>
  </si>
  <si>
    <t>三、国有资本经营预算拨款收入</t>
  </si>
  <si>
    <t>四、财政专户管理资金收入</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</si>
  <si>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</si>
  <si>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</si>
  <si>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</si>
  <si>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</si>
  <si>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</si>
  <si>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</si>
  <si>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</si>
  <si>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</si>
  <si>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</si>
  <si>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</si>
  <si>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</si>
  <si>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</si>
  <si>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</si>
  <si>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</si>
  <si>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</si>
  <si>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</si>
  <si>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</si>
  <si>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</si>
  <si>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</si>
  <si>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</si>
  <si>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</si>
  <si>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</si>
  <si>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</si>
  <si>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</si>
  <si>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</si>
  <si>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</si>
  <si>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</si>
  <si>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</si>
  <si>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</si>
  <si>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</si>
  <si>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120</t>
  </si>
  <si>
    <t>富源县住房和城乡建设局</t>
  </si>
  <si>
    <t>120001</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</si>
  <si>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</si>
  <si>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</si>
  <si>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</si>
  <si>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</si>
  <si>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</si>
  <si>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</si>
  <si>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</si>
  <si>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</si>
  <si>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</si>
  <si>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</si>
  <si>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</si>
  <si>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</si>
  <si>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</si>
  <si>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208</t>
  </si>
  <si>
    <t>社会保障和就业支出</t>
  </si>
  <si>
    <t>20805</t>
  </si>
  <si>
    <t>行政事业单位养老支出</t>
  </si>
  <si>
    <t>2080501</t>
  </si>
  <si>
    <t>行政单位离退休</t>
  </si>
  <si>
    <t>2080505</t>
  </si>
  <si>
    <t>机关事业单位基本养老保险缴费支出</t>
  </si>
  <si>
    <t>20808</t>
  </si>
  <si>
    <t>抚恤</t>
  </si>
  <si>
    <t>2080801</t>
  </si>
  <si>
    <t>死亡抚恤</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</si>
  <si>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</si>
  <si>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</si>
  <si>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</si>
  <si>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</si>
  <si>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</si>
  <si>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</si>
  <si>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</si>
  <si>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</si>
  <si>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</si>
  <si>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</si>
  <si>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</si>
  <si>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</si>
  <si>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211</t>
  </si>
  <si>
    <t>节能环保支出</t>
  </si>
  <si>
    <t>21103</t>
  </si>
  <si>
    <t>污染防治</t>
  </si>
  <si>
    <t>2110302</t>
  </si>
  <si>
    <t>水体</t>
  </si>
  <si>
    <t>212</t>
  </si>
  <si>
    <t>城乡社区支出</t>
  </si>
  <si>
    <t>21201</t>
  </si>
  <si>
    <t>城乡社区管理事务</t>
  </si>
  <si>
    <t>2120101</t>
  </si>
  <si>
    <t>行政运行</t>
  </si>
  <si>
    <t>2120106</t>
  </si>
  <si>
    <t>工程建设管理</t>
  </si>
  <si>
    <t>2120107</t>
  </si>
  <si>
    <t>市政公用行业市场监管</t>
  </si>
  <si>
    <t>2120109</t>
  </si>
  <si>
    <t>住宅建设与房地产市场监管</t>
  </si>
  <si>
    <t>2120199</t>
  </si>
  <si>
    <t>其他城乡社区管理事务支出</t>
  </si>
  <si>
    <t>21206</t>
  </si>
  <si>
    <t>建设市场管理与监督</t>
  </si>
  <si>
    <t>2120601</t>
  </si>
  <si>
    <t>221</t>
  </si>
  <si>
    <t>住房保障支出</t>
  </si>
  <si>
    <t>22102</t>
  </si>
  <si>
    <t>住房改革支出</t>
  </si>
  <si>
    <t>2210201</t>
  </si>
  <si>
    <t>住房公积金</t>
  </si>
  <si>
    <t>22103</t>
  </si>
  <si>
    <t>城乡社区住宅</t>
  </si>
  <si>
    <t>2210399</t>
  </si>
  <si>
    <t>其他城乡社区住宅支出</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</si>
  <si>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</si>
  <si>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</si>
  <si>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</si>
  <si>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</si>
  <si>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</si>
  <si>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</si>
  <si>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</si>
  <si>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</si>
  <si>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</si>
  <si>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</si>
  <si>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</si>
  <si>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</si>
  <si>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</si>
  <si>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</si>
  <si>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</si>
  <si>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</si>
  <si>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</si>
  <si>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</si>
  <si>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</si>
  <si>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</si>
  <si>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</si>
  <si>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</si>
  <si>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</si>
  <si>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预算02-3表</t>
  </si>
  <si>
    <t>财政拨款支出明细表（按经济科目分类）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</si>
  <si>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</si>
  <si>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</si>
  <si>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</si>
  <si>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</si>
  <si>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</si>
  <si>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</si>
  <si>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</si>
  <si>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</si>
  <si>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</si>
  <si>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</si>
  <si>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</si>
  <si>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</si>
  <si>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</si>
  <si>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</si>
  <si>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</si>
  <si>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</si>
  <si>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</si>
  <si>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</si>
  <si>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</si>
  <si>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</si>
  <si>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</si>
  <si>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</si>
  <si>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501</t>
  </si>
  <si>
    <t>机关工资福利支出</t>
  </si>
  <si>
    <t>301</t>
  </si>
  <si>
    <t>工资福利支出</t>
  </si>
  <si>
    <t>01</t>
  </si>
  <si>
    <t>工资奖金津补贴</t>
  </si>
  <si>
    <t>基本工资</t>
  </si>
  <si>
    <t>02</t>
  </si>
  <si>
    <t>社会保障缴费</t>
  </si>
  <si>
    <t>津贴补贴</t>
  </si>
  <si>
    <t>03</t>
  </si>
  <si>
    <t>奖金</t>
  </si>
  <si>
    <t>502</t>
  </si>
  <si>
    <t>机关商品和服务支出</t>
  </si>
  <si>
    <t>07</t>
  </si>
  <si>
    <t>绩效工资</t>
  </si>
  <si>
    <t>办公经费</t>
  </si>
  <si>
    <t>08</t>
  </si>
  <si>
    <t>机关事业单位基本养老保险缴费</t>
  </si>
  <si>
    <t>会议费</t>
  </si>
  <si>
    <t>09</t>
  </si>
  <si>
    <t>职业年金缴费</t>
  </si>
  <si>
    <t>培训费</t>
  </si>
  <si>
    <t>职工基本医疗保险缴费</t>
  </si>
  <si>
    <t>05</t>
  </si>
  <si>
    <t>委托业务费</t>
  </si>
  <si>
    <t>公务员医疗补助缴费</t>
  </si>
  <si>
    <t>06</t>
  </si>
  <si>
    <t>公务接待费</t>
  </si>
  <si>
    <t>其他社会保障缴费</t>
  </si>
  <si>
    <t>公务用车运行维护费</t>
  </si>
  <si>
    <t>505</t>
  </si>
  <si>
    <t>对事业单位经常性补助</t>
  </si>
  <si>
    <t>302</t>
  </si>
  <si>
    <t>商品和服务支出</t>
  </si>
  <si>
    <t>办公费</t>
  </si>
  <si>
    <t>印刷费</t>
  </si>
  <si>
    <t>509</t>
  </si>
  <si>
    <t>对个人和家庭的补助</t>
  </si>
  <si>
    <t>水费</t>
  </si>
  <si>
    <t>社会福利和救助</t>
  </si>
  <si>
    <t>电费</t>
  </si>
  <si>
    <t>离退休费</t>
  </si>
  <si>
    <t>邮电费</t>
  </si>
  <si>
    <t>物业管理费</t>
  </si>
  <si>
    <t>差旅费</t>
  </si>
  <si>
    <t>26</t>
  </si>
  <si>
    <t>劳务费</t>
  </si>
  <si>
    <t>28</t>
  </si>
  <si>
    <t>工会经费</t>
  </si>
  <si>
    <t>29</t>
  </si>
  <si>
    <t>福利费</t>
  </si>
  <si>
    <t>31</t>
  </si>
  <si>
    <t>39</t>
  </si>
  <si>
    <t>其他交通费用</t>
  </si>
  <si>
    <t>303</t>
  </si>
  <si>
    <t>退休费</t>
  </si>
  <si>
    <t>生活补助</t>
  </si>
  <si>
    <t>预算03表</t>
  </si>
  <si>
    <t>一般公共预算“三公”经费支出预算表</t>
  </si>
  <si>
    <t>“三公”经费合计</t>
  </si>
  <si>
    <t>因公出国（境）费</t>
  </si>
  <si>
    <t>公务用车购置及运行费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</si>
  <si>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</si>
  <si>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</si>
  <si>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</si>
  <si>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</si>
  <si>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</si>
  <si>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</si>
  <si>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</si>
  <si>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</si>
  <si>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</si>
  <si>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</si>
  <si>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</si>
  <si>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</si>
  <si>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</si>
  <si>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</si>
  <si>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</si>
  <si>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</si>
  <si>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</si>
  <si>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</si>
  <si>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</si>
  <si>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</si>
  <si>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</si>
  <si>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</si>
  <si>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530325210000000021875</t>
  </si>
  <si>
    <t>行政人员支出工资</t>
  </si>
  <si>
    <t>30101</t>
  </si>
  <si>
    <t>530325210000000024005</t>
  </si>
  <si>
    <t>事业人员支出工资</t>
  </si>
  <si>
    <t>30102</t>
  </si>
  <si>
    <t>30103</t>
  </si>
  <si>
    <t>530325231100001511742</t>
  </si>
  <si>
    <t>公务员年终考核奖</t>
  </si>
  <si>
    <t>30107</t>
  </si>
  <si>
    <t>530325231100001511743</t>
  </si>
  <si>
    <t>事业人员参照公务员规范后绩效奖</t>
  </si>
  <si>
    <t>530325210000000025373</t>
  </si>
  <si>
    <t>养老保险</t>
  </si>
  <si>
    <t>30108</t>
  </si>
  <si>
    <t>530325210000000016592</t>
  </si>
  <si>
    <t>医疗保险</t>
  </si>
  <si>
    <t>30110</t>
  </si>
  <si>
    <t>530325210000000016588</t>
  </si>
  <si>
    <t>30111</t>
  </si>
  <si>
    <t>530325210000000016590</t>
  </si>
  <si>
    <t>退休公务员医疗</t>
  </si>
  <si>
    <t>530325210000000016587</t>
  </si>
  <si>
    <t>工伤保险</t>
  </si>
  <si>
    <t>30112</t>
  </si>
  <si>
    <t>530325210000000016589</t>
  </si>
  <si>
    <t>生育保险</t>
  </si>
  <si>
    <t>530325210000000025375</t>
  </si>
  <si>
    <t>30113</t>
  </si>
  <si>
    <t>530325231100001511753</t>
  </si>
  <si>
    <t>一般公用经费</t>
  </si>
  <si>
    <t>30201</t>
  </si>
  <si>
    <t>530325231100001511746</t>
  </si>
  <si>
    <t>公务接待</t>
  </si>
  <si>
    <t>30217</t>
  </si>
  <si>
    <t>30202</t>
  </si>
  <si>
    <t>30215</t>
  </si>
  <si>
    <t>30216</t>
  </si>
  <si>
    <t>30239</t>
  </si>
  <si>
    <t>30211</t>
  </si>
  <si>
    <t>30207</t>
  </si>
  <si>
    <t>30226</t>
  </si>
  <si>
    <t>530325221100000654764</t>
  </si>
  <si>
    <t>30228</t>
  </si>
  <si>
    <t>30229</t>
  </si>
  <si>
    <t>530325210000000016596</t>
  </si>
  <si>
    <t>公车购置及运维费</t>
  </si>
  <si>
    <t>30231</t>
  </si>
  <si>
    <t>530325210000000016598</t>
  </si>
  <si>
    <t>行政人员公务交通补贴</t>
  </si>
  <si>
    <t>530325210000000016594</t>
  </si>
  <si>
    <t>30305</t>
  </si>
  <si>
    <t>预算05-1表</t>
  </si>
  <si>
    <t>项目支出预算表（其他运转类.特定目标类项目）</t>
  </si>
  <si>
    <t>项目分类</t>
  </si>
  <si>
    <t>经济科目编码</t>
  </si>
  <si>
    <t>经济科目名称</t>
  </si>
  <si>
    <t>本年拨款</t>
  </si>
  <si>
    <t>其中：本次下达</t>
  </si>
  <si>
    <t>公益性设施电费专项经费</t>
  </si>
  <si>
    <t>民生类</t>
  </si>
  <si>
    <t>530325241100002380673</t>
  </si>
  <si>
    <t>30206</t>
  </si>
  <si>
    <t>廉租住房物业服务专项资金</t>
  </si>
  <si>
    <t>专项业务类</t>
  </si>
  <si>
    <t>530325241100002388822</t>
  </si>
  <si>
    <t>30209</t>
  </si>
  <si>
    <t>污水处理服务专项经费</t>
  </si>
  <si>
    <t>530325241100002380604</t>
  </si>
  <si>
    <t>30205</t>
  </si>
  <si>
    <t>住建局2024年遗属补助专项经费</t>
  </si>
  <si>
    <t>530325241100002380545</t>
  </si>
  <si>
    <t>预算05-2表</t>
  </si>
  <si>
    <t>部门项目绩效目标表（本级下达）</t>
  </si>
  <si>
    <t>单位名称、项目名称</t>
  </si>
  <si>
    <t>项目年度绩效目标</t>
  </si>
  <si>
    <t>一级指标</t>
  </si>
  <si>
    <t>二级指标</t>
  </si>
  <si>
    <t>三级指标</t>
  </si>
  <si>
    <t>指标性质</t>
  </si>
  <si>
    <t>指标值</t>
  </si>
  <si>
    <t>度量单位</t>
  </si>
  <si>
    <t>指标属性</t>
  </si>
  <si>
    <t>指标内容</t>
  </si>
  <si>
    <t>完成王美菊、李星菊遗属补助发放。</t>
  </si>
  <si>
    <t>产出指标</t>
  </si>
  <si>
    <t>数量指标</t>
  </si>
  <si>
    <t>补助人员数量</t>
  </si>
  <si>
    <t>&gt;=</t>
  </si>
  <si>
    <t>人</t>
  </si>
  <si>
    <t>定量指标</t>
  </si>
  <si>
    <t>反映补助人员数量</t>
  </si>
  <si>
    <t>质量指标</t>
  </si>
  <si>
    <t>补助标准达标率</t>
  </si>
  <si>
    <t>=</t>
  </si>
  <si>
    <t>100</t>
  </si>
  <si>
    <t>%</t>
  </si>
  <si>
    <t>反映补助标准实施情况。</t>
  </si>
  <si>
    <t>效益指标</t>
  </si>
  <si>
    <t>社会效益指标</t>
  </si>
  <si>
    <t>提高受助人员生活水平</t>
  </si>
  <si>
    <t>作用明显</t>
  </si>
  <si>
    <t>定性指标</t>
  </si>
  <si>
    <t>反映补助发放人数</t>
  </si>
  <si>
    <t>满意度指标</t>
  </si>
  <si>
    <t>服务对象满意度指标</t>
  </si>
  <si>
    <t>受益群众满意度</t>
  </si>
  <si>
    <t>90</t>
  </si>
  <si>
    <t>反映服务对象满意度</t>
  </si>
  <si>
    <t>完成1400万方污水处理服务。</t>
  </si>
  <si>
    <t>污水处理量</t>
  </si>
  <si>
    <t>1400</t>
  </si>
  <si>
    <t>万吨</t>
  </si>
  <si>
    <t>反映2024年污水处理数量</t>
  </si>
  <si>
    <t>完成1400万方污水污水处理服务。</t>
  </si>
  <si>
    <t>出水水质达标率</t>
  </si>
  <si>
    <t>反映经过处理后水质是否达到规定标准。</t>
  </si>
  <si>
    <t>污泥无害化处置率</t>
  </si>
  <si>
    <t>反映污水处理工程中分离出来的污泥后期处置情况。</t>
  </si>
  <si>
    <t>污水处理设施完好率</t>
  </si>
  <si>
    <t>反映污水处理公司对设备运行保养情况。</t>
  </si>
  <si>
    <t>生态效益指标</t>
  </si>
  <si>
    <t>改善水环境质量</t>
  </si>
  <si>
    <t>反映污水处理对整个水环境的贡献程度。</t>
  </si>
  <si>
    <t>居民满意度</t>
  </si>
  <si>
    <t>80</t>
  </si>
  <si>
    <t>反映社会公众对污水处理情况的满意程度</t>
  </si>
  <si>
    <t>完成2024年县城834套保障性住房物业服务：及时维修更换相关设施设备，完成小区卫生环境清扫，定期检查维护电梯，完成小区业主委办的其他事项，为保障房住户提供一个舒适安全的小区环境。</t>
  </si>
  <si>
    <t>设施设备（系统）每月检查检修次数</t>
  </si>
  <si>
    <t>次/月（季、年）</t>
  </si>
  <si>
    <t>反映电梯、空调、消防、安保、会议系统等设施设备检查检修次数的情况。（具体运用时，根据不同的设施对检查的要求进行检查频次的设置。）</t>
  </si>
  <si>
    <t>零星修缮（维修）处理时限</t>
  </si>
  <si>
    <t>&lt;=</t>
  </si>
  <si>
    <t>48</t>
  </si>
  <si>
    <t>小时</t>
  </si>
  <si>
    <t>反映零星修缮处理完成的时限情况。</t>
  </si>
  <si>
    <t>卫生保洁合格率</t>
  </si>
  <si>
    <t>反映卫生保洁检查验收合格的情况。卫生保洁合格率=卫生保洁检查验收合格次数/卫生保洁总次数*100%</t>
  </si>
  <si>
    <t>零星修缮验收合格率</t>
  </si>
  <si>
    <t>反映零星修缮达标的情况。零星修缮验收合格率=零星修缮验收合格数量/零星修缮提交验收数量*100%</t>
  </si>
  <si>
    <t>时效指标</t>
  </si>
  <si>
    <t>零星修缮（维修）及时率</t>
  </si>
  <si>
    <t>反映零星修缮（维修）及时的情况。零星修缮（维修）及时率=在规定时间内完成零星修缮（维修）数量/报修数量*100%</t>
  </si>
  <si>
    <t>物业服务需求保障程度</t>
  </si>
  <si>
    <t>反映绿化、安保、安防、保洁等服务满足委托单位的程度。（实际运用时根据项目对物业的需求，主要通过整体评价的方式进行评价。）</t>
  </si>
  <si>
    <t>服务受益人员满意度</t>
  </si>
  <si>
    <t>反映保安、保洁、餐饮服务、绿化养护服务受益人员满意程度。</t>
  </si>
  <si>
    <t>完成2024年垃圾处理场渗滤液监测系统监测工作，保证排出的垃圾渗滤液符合相关行业标准，减少垃圾渗滤液对土壤及水环境的污染，达到国家卫生县城标准。</t>
  </si>
  <si>
    <t>垃圾排出污水年处理水量</t>
  </si>
  <si>
    <t>54000</t>
  </si>
  <si>
    <t>立方米</t>
  </si>
  <si>
    <t>反映垃圾处理场运行系统年处理水量。</t>
  </si>
  <si>
    <t>垃圾处理场出水水质达标率</t>
  </si>
  <si>
    <t>反映垃圾处理场渗滤出水经处理后的达标情况。</t>
  </si>
  <si>
    <t>未发生被上级部门通报处罚及社会公众投诉信访的情况</t>
  </si>
  <si>
    <t>反应垃圾处理场在运行过程中发生被上级部门通报处罚及社会公众投诉信访的情况</t>
  </si>
  <si>
    <t>改善生态环境质量</t>
  </si>
  <si>
    <t>反映垃圾处理场渗滤液处置对土壤环境及水环境的影响。</t>
  </si>
  <si>
    <t>反映社会公众对垃圾处理场运行结果的满意程度</t>
  </si>
  <si>
    <t>预算05-3表</t>
  </si>
  <si>
    <t>项目支出绩效目标表（另文下达）</t>
  </si>
  <si>
    <t>单位名称：富源县住房和城乡建设局</t>
  </si>
  <si>
    <t>说明：富源县住房和城乡建设局2024年无另文下达项目支出绩效目标表，故此表为空。</t>
  </si>
  <si>
    <t>预算06表</t>
  </si>
  <si>
    <t>政府性基金预算支出预算表</t>
  </si>
  <si>
    <t>单位名称：预算科</t>
  </si>
  <si>
    <t>单位名称</t>
  </si>
  <si>
    <t>本年政府性基金预算支出</t>
  </si>
  <si>
    <t>说明：富源县住房和城乡建设局2024年无政府性基金预算，故此表为空。</t>
  </si>
  <si>
    <t>国有资本经营预算支出预算表</t>
  </si>
  <si>
    <t>本年国有资本经营预算支出</t>
  </si>
  <si>
    <t>说明：富源县住房和城乡建设局2024年无国有资本经营预算，故此表为空。</t>
  </si>
  <si>
    <t>预算08-1表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</si>
  <si>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</si>
  <si>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</si>
  <si>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</si>
  <si>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</si>
  <si>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</si>
  <si>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</si>
  <si>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</si>
  <si>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</si>
  <si>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</si>
  <si>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</si>
  <si>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车辆加油、添加燃料服务</t>
  </si>
  <si>
    <t>元</t>
  </si>
  <si>
    <t>车辆维修和保养服务</t>
  </si>
  <si>
    <t>机动车保险服务</t>
  </si>
  <si>
    <t>办公设备购置</t>
  </si>
  <si>
    <t>A4黑白打印机</t>
  </si>
  <si>
    <t>办公室设备购置</t>
  </si>
  <si>
    <t>固定资产购置</t>
  </si>
  <si>
    <t>台式计算机</t>
  </si>
  <si>
    <t>预算08-2表</t>
  </si>
  <si>
    <t>政府购买服务预算表</t>
  </si>
  <si>
    <t>政府购买服务项目</t>
  </si>
  <si>
    <t>政府购买服务指导性目录代码</t>
  </si>
  <si>
    <t>基本支出/项目支出</t>
  </si>
  <si>
    <t>所属服务类别</t>
  </si>
  <si>
    <t>所属服务领域</t>
  </si>
  <si>
    <t>购买内容简述</t>
  </si>
  <si>
    <t>单位自筹</t>
  </si>
  <si>
    <t>合    计</t>
  </si>
  <si>
    <t>说明：富源县住房和城乡建设局2024年无政府购买服务预算，故此表为空。</t>
  </si>
  <si>
    <t>预算09-1表</t>
  </si>
  <si>
    <t>县对下转移支付预算表</t>
  </si>
  <si>
    <t>单位名称（项目）</t>
  </si>
  <si>
    <t>地区</t>
  </si>
  <si>
    <t>政府性基金</t>
  </si>
  <si>
    <t>开发区</t>
  </si>
  <si>
    <t>麒麟区</t>
  </si>
  <si>
    <t>沾益区</t>
  </si>
  <si>
    <t>马龙区</t>
  </si>
  <si>
    <t>宣威市</t>
  </si>
  <si>
    <t>富源县</t>
  </si>
  <si>
    <t>罗平县</t>
  </si>
  <si>
    <t>师宗县</t>
  </si>
  <si>
    <t>陆良县</t>
  </si>
  <si>
    <t>会泽县</t>
  </si>
  <si>
    <t>说明：富源县住房和城乡建设局2024年无县对下转移支付预算，故此表为空。</t>
  </si>
  <si>
    <t>预算09-2表</t>
  </si>
  <si>
    <t>县对下转移支付绩效目标表</t>
  </si>
  <si>
    <r>
      <rPr>
        <sz val="10"/>
        <color indexed="8"/>
        <rFont val="宋体"/>
        <charset val="134"/>
      </rPr>
      <t>预算10</t>
    </r>
    <r>
      <rPr>
        <sz val="10"/>
        <color indexed="8"/>
        <rFont val="宋体"/>
        <charset val="134"/>
      </rPr>
      <t>表</t>
    </r>
  </si>
  <si>
    <t>新增资产配置表</t>
  </si>
  <si>
    <t>资产类别</t>
  </si>
  <si>
    <t>资产分类代码.名称</t>
  </si>
  <si>
    <t>资产名称</t>
  </si>
  <si>
    <t>计量单位</t>
  </si>
  <si>
    <t>财政部门批复数（元）</t>
  </si>
  <si>
    <t>单价</t>
  </si>
  <si>
    <t>金额</t>
  </si>
  <si>
    <t>说明：富源县住房和城乡建设局2024年无新增资产配置，故此表为空。</t>
  </si>
  <si>
    <t>预算11表</t>
  </si>
  <si>
    <t>上级补助项目支出预算表</t>
  </si>
  <si>
    <t>上级补助</t>
  </si>
  <si>
    <t>说明：富源县住房和城乡建设局2024年无上级补助项目预算，故此表为空。</t>
  </si>
  <si>
    <t>预算12表</t>
  </si>
  <si>
    <t>部门项目中期规划预算表</t>
  </si>
  <si>
    <t>项目级次</t>
  </si>
  <si>
    <t>2023年</t>
  </si>
  <si>
    <t>2024年</t>
  </si>
  <si>
    <t>2025年</t>
  </si>
  <si>
    <t>311 专项业务类</t>
  </si>
  <si>
    <t>本级</t>
  </si>
  <si>
    <t>312 民生类</t>
  </si>
  <si>
    <t/>
  </si>
</sst>
</file>

<file path=xl/styles.xml><?xml version="1.0" encoding="utf-8"?>
<styleSheet xmlns="http://schemas.openxmlformats.org/spreadsheetml/2006/main">
  <numFmts count="10">
    <numFmt numFmtId="42" formatCode="_ &quot;￥&quot;* #,##0_ ;_ &quot;￥&quot;* \-#,##0_ ;_ &quot;￥&quot;* &quot;-&quot;_ ;_ @_ "/>
    <numFmt numFmtId="176" formatCode="yyyy\-mm\-dd\ hh:mm:ss"/>
    <numFmt numFmtId="177" formatCode="yyyy\-mm\-dd"/>
    <numFmt numFmtId="43" formatCode="_ * #,##0.00_ ;_ * \-#,##0.00_ ;_ * &quot;-&quot;??_ ;_ @_ "/>
    <numFmt numFmtId="41" formatCode="_ * #,##0_ ;_ * \-#,##0_ ;_ * &quot;-&quot;_ ;_ @_ "/>
    <numFmt numFmtId="178" formatCode="#,##0;\-#,##0;;@"/>
    <numFmt numFmtId="44" formatCode="_ &quot;￥&quot;* #,##0.00_ ;_ &quot;￥&quot;* \-#,##0.00_ ;_ &quot;￥&quot;* &quot;-&quot;??_ ;_ @_ "/>
    <numFmt numFmtId="179" formatCode="0.00_);[Red]\-0.00\ "/>
    <numFmt numFmtId="180" formatCode="hh:mm:ss"/>
    <numFmt numFmtId="181" formatCode="#,##0.00;\-#,##0.00;;@"/>
  </numFmts>
  <fonts count="52">
    <font>
      <sz val="11"/>
      <color theme="1"/>
      <name val="宋体"/>
      <charset val="134"/>
      <scheme val="minor"/>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color theme="1"/>
      <name val="宋体"/>
      <charset val="134"/>
    </font>
    <font>
      <b/>
      <sz val="22"/>
      <color rgb="FF000000"/>
      <name val="宋体"/>
      <charset val="134"/>
    </font>
    <font>
      <sz val="10"/>
      <color indexed="8"/>
      <name val="宋体"/>
      <charset val="134"/>
    </font>
    <font>
      <sz val="32"/>
      <color rgb="FF000000"/>
      <name val="宋体"/>
      <charset val="134"/>
    </font>
    <font>
      <sz val="10"/>
      <color rgb="FF000000"/>
      <name val="Arial"/>
      <charset val="134"/>
    </font>
    <font>
      <sz val="10"/>
      <color rgb="FFFFFFFF"/>
      <name val="宋体"/>
      <charset val="134"/>
    </font>
    <font>
      <b/>
      <sz val="21"/>
      <color rgb="FF000000"/>
      <name val="宋体"/>
      <charset val="134"/>
    </font>
    <font>
      <sz val="11"/>
      <color theme="1"/>
      <name val="Calibri"/>
      <charset val="134"/>
    </font>
    <font>
      <sz val="11"/>
      <color rgb="FF000000"/>
      <name val="宋体"/>
      <charset val="134"/>
      <scheme val="minor"/>
    </font>
    <font>
      <sz val="9"/>
      <color rgb="FF000000"/>
      <name val="宋体"/>
      <charset val="134"/>
      <scheme val="minor"/>
    </font>
    <font>
      <sz val="9"/>
      <color rgb="FF000000"/>
      <name val="SimSun"/>
      <charset val="134"/>
    </font>
    <font>
      <sz val="9.75"/>
      <color rgb="FF000000"/>
      <name val="宋体"/>
      <charset val="134"/>
      <scheme val="minor"/>
    </font>
    <font>
      <sz val="9.75"/>
      <color rgb="FF000000"/>
      <name val="SimSun"/>
      <charset val="134"/>
    </font>
    <font>
      <sz val="18"/>
      <color rgb="FF000000"/>
      <name val="Microsoft Sans Serif"/>
      <charset val="134"/>
    </font>
    <font>
      <sz val="12"/>
      <color rgb="FF000000"/>
      <name val="宋体"/>
      <charset val="134"/>
    </font>
    <font>
      <b/>
      <sz val="9"/>
      <color theme="1"/>
      <name val="宋体"/>
      <charset val="134"/>
    </font>
    <font>
      <sz val="20"/>
      <color rgb="FF000000"/>
      <name val="Microsoft Sans Serif"/>
      <charset val="134"/>
    </font>
    <font>
      <sz val="10.5"/>
      <color rgb="FF000000"/>
      <name val="normal"/>
      <charset val="134"/>
    </font>
    <font>
      <sz val="10.5"/>
      <color rgb="FF000000"/>
      <name val="SimSun"/>
      <charset val="134"/>
    </font>
    <font>
      <sz val="10.5"/>
      <color rgb="FF000000"/>
      <name val="宋体"/>
      <charset val="134"/>
    </font>
    <font>
      <b/>
      <sz val="20"/>
      <color rgb="FF000000"/>
      <name val="宋体"/>
      <charset val="134"/>
    </font>
    <font>
      <b/>
      <sz val="11"/>
      <color rgb="FF000000"/>
      <name val="宋体"/>
      <charset val="134"/>
    </font>
    <font>
      <sz val="10.5"/>
      <color theme="1"/>
      <name val="normal"/>
      <charset val="134"/>
    </font>
    <font>
      <sz val="9"/>
      <color rgb="FF000000"/>
      <name val="Microsoft YaHei UI"/>
      <charset val="134"/>
    </font>
    <font>
      <b/>
      <sz val="11"/>
      <color rgb="FF3F3F3F"/>
      <name val="宋体"/>
      <charset val="0"/>
      <scheme val="minor"/>
    </font>
    <font>
      <sz val="11"/>
      <color theme="0"/>
      <name val="宋体"/>
      <charset val="0"/>
      <scheme val="minor"/>
    </font>
    <font>
      <b/>
      <sz val="9"/>
      <color rgb="FF000000"/>
      <name val="宋体"/>
      <charset val="134"/>
    </font>
    <font>
      <sz val="11"/>
      <color theme="1"/>
      <name val="宋体"/>
      <charset val="0"/>
      <scheme val="minor"/>
    </font>
    <font>
      <b/>
      <sz val="13"/>
      <color theme="3"/>
      <name val="宋体"/>
      <charset val="134"/>
      <scheme val="minor"/>
    </font>
    <font>
      <sz val="11"/>
      <color rgb="FFFF0000"/>
      <name val="宋体"/>
      <charset val="0"/>
      <scheme val="minor"/>
    </font>
    <font>
      <b/>
      <sz val="10"/>
      <color rgb="FF000000"/>
      <name val="宋体"/>
      <charset val="134"/>
    </font>
    <font>
      <sz val="9"/>
      <name val="宋体"/>
      <charset val="134"/>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0"/>
      <name val="宋体"/>
      <charset val="134"/>
    </font>
    <font>
      <b/>
      <sz val="15"/>
      <color theme="3"/>
      <name val="宋体"/>
      <charset val="134"/>
      <scheme val="minor"/>
    </font>
    <font>
      <b/>
      <sz val="11"/>
      <color rgb="FFFA7D0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FA7D00"/>
      <name val="宋体"/>
      <charset val="0"/>
      <scheme val="minor"/>
    </font>
    <font>
      <sz val="11"/>
      <color rgb="FF9C0006"/>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5" tint="0.599993896298105"/>
        <bgColor indexed="64"/>
      </patternFill>
    </fill>
    <fill>
      <patternFill patternType="solid">
        <fgColor theme="6"/>
        <bgColor indexed="64"/>
      </patternFill>
    </fill>
    <fill>
      <patternFill patternType="solid">
        <fgColor rgb="FFC6EFCE"/>
        <bgColor indexed="64"/>
      </patternFill>
    </fill>
    <fill>
      <patternFill patternType="solid">
        <fgColor theme="4"/>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
      <patternFill patternType="solid">
        <fgColor theme="5"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000000"/>
      </left>
      <right/>
      <top style="thin">
        <color rgb="FF000000"/>
      </top>
      <bottom/>
      <diagonal/>
    </border>
    <border>
      <left/>
      <right/>
      <top/>
      <bottom style="double">
        <color rgb="FFFF8001"/>
      </bottom>
      <diagonal/>
    </border>
  </borders>
  <cellStyleXfs count="667">
    <xf numFmtId="0" fontId="0" fillId="0" borderId="0"/>
    <xf numFmtId="0" fontId="36" fillId="0" borderId="0">
      <alignment vertical="top"/>
      <protection locked="false"/>
    </xf>
    <xf numFmtId="0" fontId="28" fillId="0" borderId="0">
      <alignment vertical="top"/>
      <protection locked="false"/>
    </xf>
    <xf numFmtId="0" fontId="3" fillId="0" borderId="1">
      <alignment horizontal="right" vertical="center" wrapText="true"/>
    </xf>
    <xf numFmtId="0" fontId="3" fillId="0" borderId="7">
      <alignment horizontal="left" vertical="center"/>
    </xf>
    <xf numFmtId="0" fontId="4" fillId="0" borderId="4">
      <alignment horizontal="center" vertical="center"/>
    </xf>
    <xf numFmtId="0" fontId="4" fillId="0" borderId="4">
      <alignment horizontal="center" vertical="center" wrapText="true"/>
    </xf>
    <xf numFmtId="0" fontId="4" fillId="0" borderId="3">
      <alignment horizontal="center" vertical="center"/>
    </xf>
    <xf numFmtId="0" fontId="4" fillId="0" borderId="3">
      <alignment horizontal="center" vertical="center" wrapText="true"/>
    </xf>
    <xf numFmtId="0" fontId="4" fillId="0" borderId="2">
      <alignment horizontal="center" vertical="center" wrapText="true"/>
    </xf>
    <xf numFmtId="49" fontId="1" fillId="0" borderId="0"/>
    <xf numFmtId="0" fontId="3" fillId="0" borderId="6">
      <alignment horizontal="left" vertical="center"/>
    </xf>
    <xf numFmtId="0" fontId="4" fillId="0" borderId="0">
      <alignment horizontal="left" vertical="center"/>
    </xf>
    <xf numFmtId="0" fontId="3" fillId="0" borderId="1">
      <alignment horizontal="left" vertical="center" wrapText="true"/>
      <protection locked="false"/>
    </xf>
    <xf numFmtId="0" fontId="3" fillId="0" borderId="1">
      <alignment horizontal="left" vertical="center" wrapText="true"/>
    </xf>
    <xf numFmtId="0" fontId="1" fillId="0" borderId="1">
      <alignment horizontal="center" vertical="center"/>
    </xf>
    <xf numFmtId="0" fontId="4" fillId="0" borderId="4">
      <alignment horizontal="center" vertical="center" wrapText="true"/>
      <protection locked="false"/>
    </xf>
    <xf numFmtId="0" fontId="3" fillId="0" borderId="0">
      <alignment horizontal="left" vertical="center"/>
      <protection locked="false"/>
    </xf>
    <xf numFmtId="0" fontId="2" fillId="0" borderId="0">
      <alignment horizontal="center" vertical="center"/>
    </xf>
    <xf numFmtId="0" fontId="3" fillId="0" borderId="1">
      <alignment horizontal="right" vertical="center"/>
      <protection locked="false"/>
    </xf>
    <xf numFmtId="0" fontId="3" fillId="0" borderId="1">
      <alignment horizontal="right" vertical="center"/>
    </xf>
    <xf numFmtId="0" fontId="28" fillId="0" borderId="0">
      <alignment vertical="top"/>
      <protection locked="false"/>
    </xf>
    <xf numFmtId="0" fontId="4" fillId="0" borderId="6">
      <alignment horizontal="center" vertical="center" wrapText="true"/>
    </xf>
    <xf numFmtId="0" fontId="3" fillId="0" borderId="1">
      <alignment horizontal="right" vertical="center" wrapText="true"/>
      <protection locked="false"/>
    </xf>
    <xf numFmtId="0" fontId="4" fillId="0" borderId="4">
      <alignment horizontal="center" vertical="center" wrapText="true"/>
    </xf>
    <xf numFmtId="0" fontId="4" fillId="0" borderId="2">
      <alignment horizontal="center" vertical="center" wrapText="true"/>
    </xf>
    <xf numFmtId="0" fontId="3" fillId="0" borderId="0">
      <alignment horizontal="left" vertical="center"/>
    </xf>
    <xf numFmtId="0" fontId="6" fillId="0" borderId="0">
      <alignment horizontal="center" vertical="center" wrapText="true"/>
    </xf>
    <xf numFmtId="0" fontId="1" fillId="0" borderId="0">
      <alignment vertical="center"/>
    </xf>
    <xf numFmtId="0" fontId="4" fillId="0" borderId="6">
      <alignment horizontal="center" vertical="center"/>
    </xf>
    <xf numFmtId="4" fontId="4" fillId="0" borderId="1">
      <alignment vertical="center"/>
      <protection locked="false"/>
    </xf>
    <xf numFmtId="4" fontId="4" fillId="0" borderId="1">
      <alignment vertical="center"/>
    </xf>
    <xf numFmtId="0" fontId="4" fillId="0" borderId="3">
      <alignment horizontal="center" vertical="center"/>
    </xf>
    <xf numFmtId="0" fontId="8" fillId="0" borderId="0">
      <alignment horizontal="center" vertical="center"/>
    </xf>
    <xf numFmtId="0" fontId="4" fillId="0" borderId="1">
      <alignment horizontal="center" vertical="center"/>
    </xf>
    <xf numFmtId="0" fontId="4" fillId="0" borderId="4">
      <alignment horizontal="center" vertical="center"/>
    </xf>
    <xf numFmtId="0" fontId="4" fillId="0" borderId="2">
      <alignment horizontal="center" vertical="center"/>
    </xf>
    <xf numFmtId="0" fontId="4" fillId="0" borderId="0">
      <alignment horizontal="left" vertical="center" wrapText="true"/>
    </xf>
    <xf numFmtId="0" fontId="8" fillId="0" borderId="0">
      <alignment horizontal="center" vertical="center" wrapText="true"/>
    </xf>
    <xf numFmtId="0" fontId="1" fillId="0" borderId="0"/>
    <xf numFmtId="0" fontId="3" fillId="0" borderId="11">
      <alignment horizontal="center" vertical="center"/>
    </xf>
    <xf numFmtId="0" fontId="3" fillId="0" borderId="4">
      <alignment horizontal="left" vertical="center" wrapText="true"/>
    </xf>
    <xf numFmtId="0" fontId="4" fillId="0" borderId="4">
      <alignment horizontal="center" vertical="center" wrapText="true"/>
    </xf>
    <xf numFmtId="0" fontId="4" fillId="0" borderId="2">
      <alignment horizontal="center" vertical="center" wrapText="true"/>
    </xf>
    <xf numFmtId="0" fontId="3" fillId="0" borderId="0">
      <alignment horizontal="left" vertical="center" wrapText="true"/>
    </xf>
    <xf numFmtId="0" fontId="6" fillId="0" borderId="0">
      <alignment horizontal="center" vertical="center" wrapText="true"/>
    </xf>
    <xf numFmtId="0" fontId="1" fillId="0" borderId="0">
      <alignment wrapText="true"/>
    </xf>
    <xf numFmtId="0" fontId="28" fillId="0" borderId="0">
      <alignment vertical="top"/>
      <protection locked="false"/>
    </xf>
    <xf numFmtId="0" fontId="4" fillId="0" borderId="7">
      <alignment horizontal="center" vertical="center" wrapText="true"/>
    </xf>
    <xf numFmtId="0" fontId="3" fillId="0" borderId="0">
      <alignment horizontal="right"/>
    </xf>
    <xf numFmtId="0" fontId="3" fillId="0" borderId="0">
      <alignment horizontal="right" vertical="center"/>
    </xf>
    <xf numFmtId="0" fontId="3" fillId="0" borderId="0">
      <alignment horizontal="right"/>
      <protection locked="false"/>
    </xf>
    <xf numFmtId="0" fontId="4" fillId="0" borderId="12">
      <alignment horizontal="center" vertical="center" wrapText="true"/>
      <protection locked="false"/>
    </xf>
    <xf numFmtId="0" fontId="3" fillId="0" borderId="0">
      <alignment horizontal="right" vertical="center"/>
      <protection locked="false"/>
    </xf>
    <xf numFmtId="0" fontId="3" fillId="0" borderId="1">
      <alignment horizontal="right" vertical="center"/>
      <protection locked="false"/>
    </xf>
    <xf numFmtId="0" fontId="4" fillId="0" borderId="1">
      <alignment horizontal="center" vertical="center" wrapText="true"/>
      <protection locked="false"/>
    </xf>
    <xf numFmtId="0" fontId="4" fillId="0" borderId="12">
      <alignment horizontal="center" vertical="center" wrapText="true"/>
    </xf>
    <xf numFmtId="0" fontId="4" fillId="0" borderId="12">
      <alignment horizontal="center" vertical="center"/>
      <protection locked="false"/>
    </xf>
    <xf numFmtId="0" fontId="4" fillId="0" borderId="10">
      <alignment horizontal="center" vertical="center" wrapText="true"/>
      <protection locked="false"/>
    </xf>
    <xf numFmtId="0" fontId="4" fillId="0" borderId="6">
      <alignment horizontal="center" vertical="center"/>
      <protection locked="false"/>
    </xf>
    <xf numFmtId="0" fontId="4" fillId="0" borderId="9">
      <alignment horizontal="center" vertical="center" wrapText="true"/>
      <protection locked="false"/>
    </xf>
    <xf numFmtId="0" fontId="4" fillId="0" borderId="6">
      <alignment horizontal="center" vertical="center" wrapText="true"/>
      <protection locked="false"/>
    </xf>
    <xf numFmtId="0" fontId="3" fillId="0" borderId="10">
      <alignment horizontal="right" vertical="center"/>
      <protection locked="false"/>
    </xf>
    <xf numFmtId="0" fontId="2" fillId="0" borderId="0">
      <alignment horizontal="center" vertical="center"/>
      <protection locked="false"/>
    </xf>
    <xf numFmtId="0" fontId="3" fillId="0" borderId="10">
      <alignment horizontal="right" vertical="center"/>
    </xf>
    <xf numFmtId="0" fontId="3" fillId="0" borderId="0">
      <alignment vertical="top"/>
      <protection locked="false"/>
    </xf>
    <xf numFmtId="0" fontId="3" fillId="0" borderId="12">
      <alignment horizontal="left" vertical="center"/>
    </xf>
    <xf numFmtId="0" fontId="4" fillId="0" borderId="6">
      <alignment horizontal="center" vertical="center" wrapText="true"/>
    </xf>
    <xf numFmtId="0" fontId="4" fillId="0" borderId="10">
      <alignment horizontal="center" vertical="center"/>
    </xf>
    <xf numFmtId="0" fontId="4" fillId="0" borderId="10">
      <alignment horizontal="center" vertical="center" wrapText="true"/>
    </xf>
    <xf numFmtId="0" fontId="4" fillId="0" borderId="9">
      <alignment horizontal="center" vertical="center" wrapText="true"/>
    </xf>
    <xf numFmtId="0" fontId="4" fillId="0" borderId="8">
      <alignment horizontal="center" vertical="center" wrapText="true"/>
    </xf>
    <xf numFmtId="0" fontId="4" fillId="0" borderId="0"/>
    <xf numFmtId="0" fontId="2" fillId="0" borderId="0">
      <alignment horizontal="center" vertical="center"/>
    </xf>
    <xf numFmtId="0" fontId="3" fillId="0" borderId="0">
      <alignment horizontal="right" vertical="center"/>
      <protection locked="false"/>
    </xf>
    <xf numFmtId="0" fontId="3" fillId="0" borderId="0">
      <alignment horizontal="right" vertical="center"/>
      <protection locked="false"/>
    </xf>
    <xf numFmtId="0" fontId="3" fillId="0" borderId="10">
      <alignment horizontal="right" vertical="center"/>
    </xf>
    <xf numFmtId="0" fontId="4" fillId="0" borderId="1">
      <alignment horizontal="center" vertical="center"/>
    </xf>
    <xf numFmtId="0" fontId="1" fillId="0" borderId="7">
      <alignment horizontal="center" vertical="center"/>
      <protection locked="false"/>
    </xf>
    <xf numFmtId="0" fontId="3" fillId="0" borderId="1">
      <alignment horizontal="center" vertical="center"/>
      <protection locked="false"/>
    </xf>
    <xf numFmtId="0" fontId="4" fillId="0" borderId="12">
      <alignment horizontal="center" vertical="center" wrapText="true"/>
    </xf>
    <xf numFmtId="0" fontId="4" fillId="0" borderId="6">
      <alignment horizontal="center" vertical="center" wrapText="true"/>
    </xf>
    <xf numFmtId="0" fontId="4" fillId="0" borderId="2">
      <alignment horizontal="center" vertical="center"/>
    </xf>
    <xf numFmtId="0" fontId="11" fillId="0" borderId="0">
      <alignment horizontal="center" vertical="center"/>
      <protection locked="false"/>
    </xf>
    <xf numFmtId="0" fontId="2" fillId="0" borderId="0">
      <alignment horizontal="center" vertical="center"/>
      <protection locked="false"/>
    </xf>
    <xf numFmtId="0" fontId="4" fillId="0" borderId="6">
      <alignment horizontal="center" vertical="center" wrapText="true"/>
      <protection locked="false"/>
    </xf>
    <xf numFmtId="0" fontId="3" fillId="0" borderId="0">
      <alignment vertical="top"/>
      <protection locked="false"/>
    </xf>
    <xf numFmtId="49" fontId="1" fillId="0" borderId="0"/>
    <xf numFmtId="0" fontId="3" fillId="0" borderId="0">
      <alignment vertical="top"/>
      <protection locked="false"/>
    </xf>
    <xf numFmtId="0" fontId="2" fillId="0" borderId="0">
      <alignment horizontal="center" vertical="center" wrapText="true"/>
      <protection locked="false"/>
    </xf>
    <xf numFmtId="0" fontId="3" fillId="0" borderId="10">
      <alignment horizontal="left" vertical="center" wrapText="true"/>
      <protection locked="false"/>
    </xf>
    <xf numFmtId="49" fontId="4" fillId="0" borderId="1">
      <alignment horizontal="center" vertical="center"/>
      <protection locked="false"/>
    </xf>
    <xf numFmtId="0" fontId="1" fillId="0" borderId="6">
      <alignment horizontal="center" vertical="center"/>
      <protection locked="false"/>
    </xf>
    <xf numFmtId="0" fontId="1" fillId="0" borderId="1"/>
    <xf numFmtId="0" fontId="3" fillId="0" borderId="1">
      <alignment horizontal="left" vertical="center" wrapText="true"/>
      <protection locked="false"/>
    </xf>
    <xf numFmtId="0" fontId="4" fillId="0" borderId="1">
      <alignment horizontal="center" vertical="center"/>
      <protection locked="false"/>
    </xf>
    <xf numFmtId="0" fontId="4" fillId="0" borderId="3">
      <alignment horizontal="center" vertical="center"/>
      <protection locked="false"/>
    </xf>
    <xf numFmtId="0" fontId="4" fillId="0" borderId="7">
      <alignment horizontal="center" vertical="center"/>
    </xf>
    <xf numFmtId="0" fontId="28" fillId="0" borderId="0">
      <alignment vertical="top"/>
      <protection locked="false"/>
    </xf>
    <xf numFmtId="0" fontId="3" fillId="0" borderId="0">
      <alignment horizontal="right"/>
    </xf>
    <xf numFmtId="0" fontId="3" fillId="0" borderId="0">
      <alignment horizontal="right" vertical="center"/>
      <protection locked="false"/>
    </xf>
    <xf numFmtId="0" fontId="2" fillId="0" borderId="0">
      <alignment horizontal="center" vertical="center"/>
      <protection locked="false"/>
    </xf>
    <xf numFmtId="0" fontId="3" fillId="0" borderId="1">
      <alignment horizontal="center" vertical="center" wrapText="true"/>
    </xf>
    <xf numFmtId="0" fontId="4" fillId="0" borderId="1">
      <alignment horizontal="center" vertical="center" wrapText="true"/>
      <protection locked="false"/>
    </xf>
    <xf numFmtId="0" fontId="1" fillId="0" borderId="4">
      <alignment vertical="center"/>
    </xf>
    <xf numFmtId="0" fontId="1" fillId="0" borderId="3">
      <alignment vertical="center"/>
    </xf>
    <xf numFmtId="0" fontId="3" fillId="0" borderId="2">
      <alignment horizontal="left" vertical="center" wrapText="true"/>
      <protection locked="false"/>
    </xf>
    <xf numFmtId="0" fontId="3" fillId="0" borderId="1">
      <alignment horizontal="left" vertical="center" wrapText="true"/>
    </xf>
    <xf numFmtId="0" fontId="4" fillId="0" borderId="1">
      <alignment horizontal="center" vertical="center" wrapText="true"/>
    </xf>
    <xf numFmtId="0" fontId="3" fillId="0" borderId="0">
      <alignment horizontal="left" vertical="center"/>
      <protection locked="false"/>
    </xf>
    <xf numFmtId="0" fontId="6" fillId="0" borderId="0">
      <alignment horizontal="center" vertical="center"/>
    </xf>
    <xf numFmtId="0" fontId="1" fillId="0" borderId="0">
      <alignment vertical="center"/>
    </xf>
    <xf numFmtId="0" fontId="3" fillId="0" borderId="1">
      <alignment horizontal="right" vertical="center" wrapText="true"/>
      <protection locked="false"/>
    </xf>
    <xf numFmtId="0" fontId="28" fillId="0" borderId="0">
      <alignment vertical="top"/>
      <protection locked="false"/>
    </xf>
    <xf numFmtId="4" fontId="3" fillId="0" borderId="1">
      <alignment horizontal="right" vertical="center"/>
    </xf>
    <xf numFmtId="0" fontId="3" fillId="0" borderId="0">
      <alignment horizontal="right"/>
    </xf>
    <xf numFmtId="4" fontId="3" fillId="0" borderId="1">
      <alignment horizontal="right" vertical="center"/>
      <protection locked="false"/>
    </xf>
    <xf numFmtId="0" fontId="3" fillId="0" borderId="0">
      <alignment horizontal="right" vertical="center"/>
    </xf>
    <xf numFmtId="0" fontId="4" fillId="0" borderId="7">
      <alignment horizontal="center" vertical="center"/>
    </xf>
    <xf numFmtId="0" fontId="3" fillId="0" borderId="1">
      <alignment vertical="center" wrapText="true"/>
    </xf>
    <xf numFmtId="0" fontId="4" fillId="0" borderId="8">
      <alignment horizontal="center" vertical="center" wrapText="true"/>
      <protection locked="false"/>
    </xf>
    <xf numFmtId="0" fontId="3" fillId="0" borderId="12">
      <alignment horizontal="left" vertical="center"/>
    </xf>
    <xf numFmtId="0" fontId="4" fillId="0" borderId="10">
      <alignment horizontal="center" vertical="center"/>
    </xf>
    <xf numFmtId="0" fontId="4" fillId="0" borderId="20">
      <alignment horizontal="center" vertical="center"/>
    </xf>
    <xf numFmtId="0" fontId="4" fillId="0" borderId="10">
      <alignment horizontal="center" vertical="center" wrapText="true"/>
    </xf>
    <xf numFmtId="0" fontId="4" fillId="0" borderId="6">
      <alignment horizontal="center" vertical="center"/>
    </xf>
    <xf numFmtId="4" fontId="3" fillId="0" borderId="1">
      <alignment horizontal="right" vertical="center" wrapText="true"/>
    </xf>
    <xf numFmtId="0" fontId="4" fillId="0" borderId="9">
      <alignment horizontal="center" vertical="center" wrapText="true"/>
    </xf>
    <xf numFmtId="0" fontId="4" fillId="0" borderId="1">
      <alignment horizontal="center" vertical="center" wrapText="true"/>
    </xf>
    <xf numFmtId="4" fontId="3" fillId="0" borderId="1">
      <alignment horizontal="right" vertical="center" wrapText="true"/>
      <protection locked="false"/>
    </xf>
    <xf numFmtId="0" fontId="4" fillId="0" borderId="8">
      <alignment horizontal="center" vertical="center" wrapText="true"/>
    </xf>
    <xf numFmtId="0" fontId="10" fillId="0" borderId="0">
      <alignment horizontal="right"/>
      <protection locked="false"/>
    </xf>
    <xf numFmtId="0" fontId="4" fillId="0" borderId="4">
      <alignment horizontal="center" vertical="center" wrapText="true"/>
    </xf>
    <xf numFmtId="0" fontId="1" fillId="0" borderId="1">
      <alignment horizontal="center" vertical="center"/>
      <protection locked="false"/>
    </xf>
    <xf numFmtId="0" fontId="28" fillId="0" borderId="0">
      <alignment vertical="top"/>
      <protection locked="false"/>
    </xf>
    <xf numFmtId="0" fontId="3" fillId="0" borderId="1">
      <alignment horizontal="center" vertical="center" wrapText="true"/>
    </xf>
    <xf numFmtId="0" fontId="1" fillId="0" borderId="12">
      <alignment horizontal="center" vertical="center" wrapText="true"/>
    </xf>
    <xf numFmtId="0" fontId="28" fillId="0" borderId="0">
      <alignment vertical="top"/>
      <protection locked="false"/>
    </xf>
    <xf numFmtId="4" fontId="3" fillId="0" borderId="1">
      <alignment horizontal="right" vertical="center" wrapText="true"/>
      <protection locked="false"/>
    </xf>
    <xf numFmtId="0" fontId="4" fillId="0" borderId="0">
      <protection locked="false"/>
    </xf>
    <xf numFmtId="0" fontId="1" fillId="0" borderId="0"/>
    <xf numFmtId="0" fontId="1" fillId="0" borderId="0"/>
    <xf numFmtId="178" fontId="36" fillId="0" borderId="1">
      <alignment horizontal="right" vertical="center"/>
    </xf>
    <xf numFmtId="180" fontId="36" fillId="0" borderId="1">
      <alignment horizontal="right" vertical="center"/>
    </xf>
    <xf numFmtId="4" fontId="3" fillId="0" borderId="1">
      <alignment horizontal="right" vertical="center" wrapText="true"/>
    </xf>
    <xf numFmtId="0" fontId="39" fillId="10" borderId="16" applyNumberFormat="false" applyAlignment="false" applyProtection="false">
      <alignment vertical="center"/>
    </xf>
    <xf numFmtId="0" fontId="4" fillId="0" borderId="1">
      <alignment horizontal="center" vertical="center"/>
      <protection locked="false"/>
    </xf>
    <xf numFmtId="0" fontId="4" fillId="0" borderId="0">
      <protection locked="false"/>
    </xf>
    <xf numFmtId="0" fontId="3" fillId="0" borderId="10">
      <alignment horizontal="left" vertical="center" wrapText="true"/>
    </xf>
    <xf numFmtId="0" fontId="3" fillId="0" borderId="10">
      <alignment horizontal="left" vertical="center" wrapText="true"/>
    </xf>
    <xf numFmtId="0" fontId="4" fillId="0" borderId="10">
      <alignment horizontal="center" vertical="center"/>
      <protection locked="false"/>
    </xf>
    <xf numFmtId="181" fontId="36" fillId="0" borderId="1">
      <alignment horizontal="right" vertical="center"/>
    </xf>
    <xf numFmtId="42" fontId="0" fillId="0" borderId="0" applyFont="false" applyFill="false" applyBorder="false" applyAlignment="false" applyProtection="false">
      <alignment vertical="center"/>
    </xf>
    <xf numFmtId="0" fontId="3" fillId="0" borderId="1">
      <alignment horizontal="left" vertical="top" wrapText="true"/>
      <protection locked="false"/>
    </xf>
    <xf numFmtId="9" fontId="0" fillId="0" borderId="0" applyFont="false" applyFill="false" applyBorder="false" applyAlignment="false" applyProtection="false">
      <alignment vertical="center"/>
    </xf>
    <xf numFmtId="49" fontId="10" fillId="0" borderId="0">
      <protection locked="false"/>
    </xf>
    <xf numFmtId="0" fontId="2" fillId="0" borderId="0">
      <alignment horizontal="center" vertical="center"/>
    </xf>
    <xf numFmtId="0" fontId="4" fillId="0" borderId="1">
      <alignment vertical="center" wrapText="true"/>
    </xf>
    <xf numFmtId="0" fontId="38" fillId="0" borderId="0" applyNumberFormat="false" applyFill="false" applyBorder="false" applyAlignment="false" applyProtection="false">
      <alignment vertical="center"/>
    </xf>
    <xf numFmtId="0" fontId="4" fillId="0" borderId="4">
      <alignment horizontal="center" vertical="center"/>
    </xf>
    <xf numFmtId="0" fontId="4" fillId="0" borderId="4">
      <alignment horizontal="center" vertical="center" wrapText="true"/>
    </xf>
    <xf numFmtId="0" fontId="1" fillId="0" borderId="0">
      <alignment horizontal="right"/>
    </xf>
    <xf numFmtId="0" fontId="4" fillId="0" borderId="7">
      <alignment horizontal="center" vertical="center"/>
    </xf>
    <xf numFmtId="0" fontId="3" fillId="0" borderId="1">
      <alignment horizontal="left" vertical="center"/>
    </xf>
    <xf numFmtId="0" fontId="30" fillId="11" borderId="0" applyNumberFormat="false" applyBorder="false" applyAlignment="false" applyProtection="false">
      <alignment vertical="center"/>
    </xf>
    <xf numFmtId="0" fontId="4" fillId="0" borderId="7">
      <alignment horizontal="center" vertical="center"/>
    </xf>
    <xf numFmtId="181" fontId="36" fillId="0" borderId="1">
      <alignment horizontal="right" vertical="center"/>
    </xf>
    <xf numFmtId="4" fontId="31" fillId="0" borderId="1">
      <alignment horizontal="right" vertical="center"/>
    </xf>
    <xf numFmtId="4" fontId="3" fillId="0" borderId="11">
      <alignment horizontal="right" vertical="center"/>
      <protection locked="false"/>
    </xf>
    <xf numFmtId="0" fontId="1" fillId="0" borderId="1">
      <alignment horizontal="center" vertical="center"/>
    </xf>
    <xf numFmtId="4" fontId="3" fillId="0" borderId="1">
      <alignment horizontal="right" vertical="center"/>
      <protection locked="false"/>
    </xf>
    <xf numFmtId="0" fontId="1" fillId="0" borderId="0">
      <alignment horizontal="right"/>
    </xf>
    <xf numFmtId="3" fontId="1" fillId="0" borderId="1">
      <alignment horizontal="center" vertical="center"/>
    </xf>
    <xf numFmtId="4" fontId="3" fillId="0" borderId="1">
      <alignment horizontal="right" vertical="center"/>
    </xf>
    <xf numFmtId="4" fontId="3" fillId="0" borderId="1">
      <alignment horizontal="right" vertical="center" wrapText="true"/>
      <protection locked="false"/>
    </xf>
    <xf numFmtId="0" fontId="3" fillId="0" borderId="7">
      <alignment horizontal="left" vertical="center" wrapText="true"/>
      <protection locked="false"/>
    </xf>
    <xf numFmtId="0" fontId="9" fillId="0" borderId="1">
      <alignment horizontal="center" vertical="center"/>
    </xf>
    <xf numFmtId="0" fontId="4" fillId="0" borderId="5">
      <alignment horizontal="center" vertical="center"/>
      <protection locked="false"/>
    </xf>
    <xf numFmtId="0" fontId="3" fillId="0" borderId="4">
      <alignment horizontal="left" vertical="center"/>
    </xf>
    <xf numFmtId="0" fontId="31" fillId="0" borderId="1">
      <alignment horizontal="center" vertical="center"/>
    </xf>
    <xf numFmtId="4" fontId="3" fillId="0" borderId="1">
      <alignment horizontal="right" vertical="center"/>
    </xf>
    <xf numFmtId="0" fontId="4" fillId="0" borderId="2">
      <alignment horizontal="center" vertical="center"/>
    </xf>
    <xf numFmtId="0" fontId="4" fillId="0" borderId="3">
      <alignment horizontal="center" vertical="center" wrapText="true"/>
    </xf>
    <xf numFmtId="0" fontId="50" fillId="25" borderId="0" applyNumberFormat="false" applyBorder="false" applyAlignment="false" applyProtection="false">
      <alignment vertical="center"/>
    </xf>
    <xf numFmtId="0" fontId="1" fillId="0" borderId="0">
      <alignment horizontal="right" vertical="center"/>
    </xf>
    <xf numFmtId="0" fontId="1" fillId="0" borderId="1"/>
    <xf numFmtId="0" fontId="4" fillId="0" borderId="4">
      <alignment horizontal="center" vertical="center"/>
    </xf>
    <xf numFmtId="0" fontId="4" fillId="0" borderId="5">
      <alignment horizontal="center" vertical="center"/>
    </xf>
    <xf numFmtId="0" fontId="4" fillId="0" borderId="2">
      <alignment horizontal="center" vertical="center" wrapText="true"/>
    </xf>
    <xf numFmtId="0" fontId="3" fillId="0" borderId="1">
      <alignment vertical="center" wrapText="true"/>
    </xf>
    <xf numFmtId="0" fontId="4" fillId="0" borderId="7">
      <alignment horizontal="center" vertical="center"/>
      <protection locked="false"/>
    </xf>
    <xf numFmtId="49" fontId="4" fillId="0" borderId="1">
      <alignment horizontal="center" vertical="center"/>
      <protection locked="false"/>
    </xf>
    <xf numFmtId="0" fontId="30" fillId="9" borderId="0" applyNumberFormat="false" applyBorder="false" applyAlignment="false" applyProtection="false">
      <alignment vertical="center"/>
    </xf>
    <xf numFmtId="0" fontId="4" fillId="0" borderId="2">
      <alignment horizontal="center" vertical="center"/>
    </xf>
    <xf numFmtId="0" fontId="2" fillId="0" borderId="0">
      <alignment horizontal="center" vertical="center"/>
    </xf>
    <xf numFmtId="0" fontId="2" fillId="0" borderId="0">
      <alignment horizontal="center" vertical="top"/>
    </xf>
    <xf numFmtId="0" fontId="2" fillId="0" borderId="0">
      <alignment horizontal="center" vertical="center"/>
    </xf>
    <xf numFmtId="49" fontId="4" fillId="0" borderId="3">
      <alignment horizontal="center" vertical="center" wrapText="true"/>
      <protection locked="false"/>
    </xf>
    <xf numFmtId="0" fontId="1" fillId="0" borderId="8">
      <alignment horizontal="center" vertical="center" wrapText="true"/>
      <protection locked="false"/>
    </xf>
    <xf numFmtId="0" fontId="11" fillId="0" borderId="0">
      <alignment horizontal="center" vertical="center" wrapText="true"/>
      <protection locked="false"/>
    </xf>
    <xf numFmtId="0" fontId="4" fillId="0" borderId="4">
      <alignment horizontal="center" vertical="center"/>
    </xf>
    <xf numFmtId="0" fontId="3" fillId="0" borderId="1">
      <alignment horizontal="left" vertical="center" wrapText="true"/>
      <protection locked="false"/>
    </xf>
    <xf numFmtId="4" fontId="3" fillId="0" borderId="1">
      <alignment horizontal="right" vertical="center"/>
    </xf>
    <xf numFmtId="0" fontId="11" fillId="0" borderId="0">
      <alignment horizontal="center" vertical="center"/>
    </xf>
    <xf numFmtId="0" fontId="1" fillId="0" borderId="0">
      <protection locked="false"/>
    </xf>
    <xf numFmtId="4" fontId="3" fillId="0" borderId="1">
      <alignment horizontal="right" vertical="center"/>
      <protection locked="false"/>
    </xf>
    <xf numFmtId="0" fontId="3" fillId="0" borderId="1">
      <alignment vertical="center" wrapText="true"/>
    </xf>
    <xf numFmtId="0" fontId="3" fillId="0" borderId="1">
      <alignment horizontal="right" vertical="center"/>
    </xf>
    <xf numFmtId="4" fontId="31" fillId="0" borderId="11">
      <alignment horizontal="right" vertical="center"/>
    </xf>
    <xf numFmtId="0" fontId="4" fillId="0" borderId="2">
      <alignment horizontal="center" vertical="center" wrapText="true"/>
      <protection locked="false"/>
    </xf>
    <xf numFmtId="0" fontId="1" fillId="0" borderId="10">
      <alignment horizontal="center" vertical="center"/>
    </xf>
    <xf numFmtId="0" fontId="4" fillId="0" borderId="5">
      <alignment horizontal="center" vertical="center"/>
    </xf>
    <xf numFmtId="49" fontId="1" fillId="0" borderId="0"/>
    <xf numFmtId="0" fontId="4" fillId="0" borderId="6">
      <alignment horizontal="center" vertical="center"/>
    </xf>
    <xf numFmtId="0" fontId="19" fillId="0" borderId="0">
      <alignment horizontal="center"/>
    </xf>
    <xf numFmtId="0" fontId="4" fillId="0" borderId="7">
      <alignment horizontal="center" vertical="center"/>
    </xf>
    <xf numFmtId="4" fontId="4" fillId="0" borderId="1">
      <alignment vertical="center"/>
      <protection locked="false"/>
    </xf>
    <xf numFmtId="0" fontId="3" fillId="0" borderId="1">
      <alignment horizontal="left" vertical="center"/>
    </xf>
    <xf numFmtId="0" fontId="4" fillId="0" borderId="5">
      <alignment horizontal="center" vertical="center"/>
    </xf>
    <xf numFmtId="49" fontId="36" fillId="0" borderId="1">
      <alignment horizontal="left" vertical="center" wrapText="true"/>
    </xf>
    <xf numFmtId="0" fontId="1" fillId="0" borderId="0">
      <alignment horizontal="right" vertical="center"/>
    </xf>
    <xf numFmtId="0" fontId="1" fillId="0" borderId="0">
      <alignment vertical="top"/>
    </xf>
    <xf numFmtId="0" fontId="4" fillId="0" borderId="3">
      <alignment horizontal="center" vertical="center" wrapText="true"/>
      <protection locked="false"/>
    </xf>
    <xf numFmtId="0" fontId="42" fillId="0" borderId="0" applyNumberFormat="false" applyFill="false" applyBorder="false" applyAlignment="false" applyProtection="false">
      <alignment vertical="center"/>
    </xf>
    <xf numFmtId="0" fontId="4" fillId="0" borderId="3">
      <alignment horizontal="center" vertical="center" wrapText="true"/>
    </xf>
    <xf numFmtId="0" fontId="6" fillId="0" borderId="0">
      <alignment horizontal="center" vertical="center"/>
    </xf>
    <xf numFmtId="0" fontId="4" fillId="0" borderId="3">
      <alignment horizontal="center" vertical="center" wrapText="true"/>
    </xf>
    <xf numFmtId="0" fontId="3" fillId="0" borderId="1">
      <alignment horizontal="left" vertical="top" wrapText="true"/>
    </xf>
    <xf numFmtId="0" fontId="3" fillId="0" borderId="0">
      <alignment horizontal="right"/>
    </xf>
    <xf numFmtId="4" fontId="3" fillId="0" borderId="1">
      <alignment horizontal="right" vertical="center"/>
      <protection locked="false"/>
    </xf>
    <xf numFmtId="0" fontId="1" fillId="0" borderId="0"/>
    <xf numFmtId="0" fontId="30" fillId="13" borderId="0" applyNumberFormat="false" applyBorder="false" applyAlignment="false" applyProtection="false">
      <alignment vertical="center"/>
    </xf>
    <xf numFmtId="0" fontId="6" fillId="0" borderId="0">
      <alignment horizontal="center" vertical="center" wrapText="true"/>
    </xf>
    <xf numFmtId="0" fontId="32" fillId="29" borderId="0" applyNumberFormat="false" applyBorder="false" applyAlignment="false" applyProtection="false">
      <alignment vertical="center"/>
    </xf>
    <xf numFmtId="0" fontId="4" fillId="0" borderId="2">
      <alignment horizontal="center" vertical="center" wrapText="true"/>
      <protection locked="false"/>
    </xf>
    <xf numFmtId="0" fontId="43" fillId="0" borderId="0"/>
    <xf numFmtId="0" fontId="30" fillId="18" borderId="0" applyNumberFormat="false" applyBorder="false" applyAlignment="false" applyProtection="false">
      <alignment vertical="center"/>
    </xf>
    <xf numFmtId="0" fontId="4" fillId="0" borderId="6">
      <alignment horizontal="center" vertical="center"/>
    </xf>
    <xf numFmtId="0" fontId="4" fillId="0" borderId="0"/>
    <xf numFmtId="0" fontId="3" fillId="0" borderId="0">
      <alignment horizontal="right" vertical="center"/>
      <protection locked="false"/>
    </xf>
    <xf numFmtId="0" fontId="4" fillId="0" borderId="6">
      <alignment horizontal="center" vertical="center"/>
      <protection locked="false"/>
    </xf>
    <xf numFmtId="0" fontId="4" fillId="0" borderId="2">
      <alignment horizontal="center" vertical="center" wrapText="true"/>
    </xf>
    <xf numFmtId="49" fontId="1" fillId="0" borderId="0"/>
    <xf numFmtId="49" fontId="4" fillId="0" borderId="5">
      <alignment horizontal="center" vertical="center" wrapText="true"/>
    </xf>
    <xf numFmtId="0" fontId="1" fillId="0" borderId="1"/>
    <xf numFmtId="0" fontId="30" fillId="7" borderId="0" applyNumberFormat="false" applyBorder="false" applyAlignment="false" applyProtection="false">
      <alignment vertical="center"/>
    </xf>
    <xf numFmtId="0" fontId="4" fillId="0" borderId="4">
      <alignment horizontal="center" vertical="center"/>
    </xf>
    <xf numFmtId="0" fontId="1" fillId="0" borderId="0">
      <alignment horizontal="right"/>
      <protection locked="false"/>
    </xf>
    <xf numFmtId="0" fontId="1" fillId="0" borderId="7">
      <alignment horizontal="center" vertical="center"/>
    </xf>
    <xf numFmtId="44" fontId="0" fillId="0" borderId="0" applyFont="false" applyFill="false" applyBorder="false" applyAlignment="false" applyProtection="false">
      <alignment vertical="center"/>
    </xf>
    <xf numFmtId="0" fontId="4" fillId="0" borderId="1">
      <alignment horizontal="center" vertical="center"/>
      <protection locked="false"/>
    </xf>
    <xf numFmtId="0" fontId="1" fillId="0" borderId="1">
      <alignment horizontal="center" vertical="center"/>
      <protection locked="false"/>
    </xf>
    <xf numFmtId="0" fontId="1" fillId="0" borderId="10">
      <alignment horizontal="center" vertical="center" wrapText="true"/>
    </xf>
    <xf numFmtId="0" fontId="3" fillId="0" borderId="0">
      <alignment horizontal="right" wrapText="true"/>
    </xf>
    <xf numFmtId="0" fontId="3" fillId="0" borderId="1">
      <alignment horizontal="right" vertical="center"/>
      <protection locked="false"/>
    </xf>
    <xf numFmtId="179" fontId="3" fillId="0" borderId="1">
      <alignment horizontal="right" vertical="center" wrapText="true"/>
    </xf>
    <xf numFmtId="49" fontId="4" fillId="0" borderId="5">
      <alignment horizontal="center" vertical="center" wrapText="true"/>
    </xf>
    <xf numFmtId="0" fontId="3" fillId="0" borderId="0">
      <alignment horizontal="right" vertical="center"/>
      <protection locked="false"/>
    </xf>
    <xf numFmtId="0" fontId="4" fillId="0" borderId="0">
      <alignment horizontal="left" vertical="center" wrapText="true"/>
    </xf>
    <xf numFmtId="0" fontId="30" fillId="20" borderId="0" applyNumberFormat="false" applyBorder="false" applyAlignment="false" applyProtection="false">
      <alignment vertical="center"/>
    </xf>
    <xf numFmtId="0" fontId="3" fillId="0" borderId="5">
      <alignment horizontal="center" vertical="center" wrapText="true"/>
      <protection locked="false"/>
    </xf>
    <xf numFmtId="0" fontId="4" fillId="0" borderId="1">
      <alignment horizontal="center" vertical="center" wrapText="true"/>
    </xf>
    <xf numFmtId="4" fontId="4" fillId="0" borderId="1">
      <alignment vertical="center"/>
    </xf>
    <xf numFmtId="49" fontId="4" fillId="0" borderId="7">
      <alignment horizontal="center" vertical="center" wrapText="true"/>
    </xf>
    <xf numFmtId="0" fontId="1" fillId="0" borderId="4">
      <alignment horizontal="center" vertical="center"/>
    </xf>
    <xf numFmtId="0" fontId="4" fillId="0" borderId="3">
      <alignment horizontal="center" vertical="center"/>
      <protection locked="false"/>
    </xf>
    <xf numFmtId="0" fontId="2" fillId="0" borderId="0">
      <alignment horizontal="center" vertical="center"/>
    </xf>
    <xf numFmtId="0" fontId="28" fillId="0" borderId="0">
      <alignment vertical="top"/>
      <protection locked="false"/>
    </xf>
    <xf numFmtId="0" fontId="45" fillId="2" borderId="16" applyNumberFormat="false" applyAlignment="false" applyProtection="false">
      <alignment vertical="center"/>
    </xf>
    <xf numFmtId="0" fontId="4" fillId="0" borderId="2">
      <alignment horizontal="center" vertical="center" wrapText="true"/>
    </xf>
    <xf numFmtId="0" fontId="46" fillId="21" borderId="0" applyNumberFormat="false" applyBorder="false" applyAlignment="false" applyProtection="false">
      <alignment vertical="center"/>
    </xf>
    <xf numFmtId="0" fontId="37" fillId="8" borderId="0" applyNumberFormat="false" applyBorder="false" applyAlignment="false" applyProtection="false">
      <alignment vertical="center"/>
    </xf>
    <xf numFmtId="0" fontId="4" fillId="0" borderId="1">
      <alignment horizontal="center" vertical="center" wrapText="true"/>
    </xf>
    <xf numFmtId="0" fontId="4" fillId="0" borderId="10">
      <alignment horizontal="center" vertical="center"/>
    </xf>
    <xf numFmtId="0" fontId="31" fillId="0" borderId="1">
      <alignment horizontal="center" vertical="center"/>
      <protection locked="false"/>
    </xf>
    <xf numFmtId="0" fontId="4" fillId="0" borderId="0">
      <alignment horizontal="left" vertical="center"/>
      <protection locked="false"/>
    </xf>
    <xf numFmtId="0" fontId="3" fillId="0" borderId="1">
      <alignment horizontal="center" vertical="center" wrapText="true"/>
      <protection locked="false"/>
    </xf>
    <xf numFmtId="0" fontId="1" fillId="0" borderId="10">
      <alignment horizontal="center" vertical="center" wrapText="true"/>
    </xf>
    <xf numFmtId="0" fontId="3" fillId="0" borderId="0">
      <alignment horizontal="right"/>
      <protection locked="false"/>
    </xf>
    <xf numFmtId="0" fontId="1" fillId="0" borderId="1">
      <alignment horizontal="center" vertical="center"/>
    </xf>
    <xf numFmtId="0" fontId="4" fillId="0" borderId="4">
      <alignment horizontal="center" vertical="center" wrapText="true"/>
      <protection locked="false"/>
    </xf>
    <xf numFmtId="3" fontId="1" fillId="0" borderId="5">
      <alignment horizontal="center" vertical="center"/>
    </xf>
    <xf numFmtId="0" fontId="3" fillId="0" borderId="7">
      <alignment horizontal="right" vertical="center"/>
      <protection locked="false"/>
    </xf>
    <xf numFmtId="0" fontId="4" fillId="0" borderId="1">
      <alignment horizontal="center" vertical="center"/>
    </xf>
    <xf numFmtId="0" fontId="1" fillId="0" borderId="7">
      <alignment horizontal="center" vertical="center"/>
      <protection locked="false"/>
    </xf>
    <xf numFmtId="0" fontId="1" fillId="0" borderId="0">
      <alignment horizontal="right" vertical="center"/>
      <protection locked="false"/>
    </xf>
    <xf numFmtId="0" fontId="4" fillId="0" borderId="0">
      <alignment wrapText="true"/>
    </xf>
    <xf numFmtId="0" fontId="51" fillId="0" borderId="0" applyNumberFormat="false" applyFill="false" applyBorder="false" applyAlignment="false" applyProtection="false">
      <alignment vertical="center"/>
    </xf>
    <xf numFmtId="0" fontId="9" fillId="0" borderId="0">
      <alignment vertical="top"/>
    </xf>
    <xf numFmtId="0" fontId="4" fillId="0" borderId="0">
      <alignment horizontal="right" wrapText="true"/>
    </xf>
    <xf numFmtId="0" fontId="2" fillId="0" borderId="0">
      <alignment horizontal="center" vertical="center"/>
    </xf>
    <xf numFmtId="43" fontId="0" fillId="0" borderId="0" applyFont="false" applyFill="false" applyBorder="false" applyAlignment="false" applyProtection="false">
      <alignment vertical="center"/>
    </xf>
    <xf numFmtId="0" fontId="4" fillId="0" borderId="2">
      <alignment horizontal="center" vertical="center" wrapText="true"/>
      <protection locked="false"/>
    </xf>
    <xf numFmtId="0" fontId="47" fillId="0" borderId="18" applyNumberFormat="false" applyFill="false" applyAlignment="false" applyProtection="false">
      <alignment vertical="center"/>
    </xf>
    <xf numFmtId="0" fontId="3" fillId="0" borderId="1">
      <alignment horizontal="left" vertical="center" wrapText="true"/>
      <protection locked="false"/>
    </xf>
    <xf numFmtId="4" fontId="31" fillId="0" borderId="1">
      <alignment horizontal="right" vertical="center"/>
      <protection locked="false"/>
    </xf>
    <xf numFmtId="4" fontId="3" fillId="0" borderId="11">
      <alignment horizontal="right" vertical="center"/>
    </xf>
    <xf numFmtId="4" fontId="4" fillId="0" borderId="5">
      <alignment vertical="center"/>
      <protection locked="false"/>
    </xf>
    <xf numFmtId="0" fontId="4" fillId="0" borderId="2">
      <alignment horizontal="center" vertical="center" wrapText="true"/>
    </xf>
    <xf numFmtId="177" fontId="36" fillId="0" borderId="1">
      <alignment horizontal="right" vertical="center"/>
    </xf>
    <xf numFmtId="0" fontId="32" fillId="22" borderId="0" applyNumberFormat="false" applyBorder="false" applyAlignment="false" applyProtection="false">
      <alignment vertical="center"/>
    </xf>
    <xf numFmtId="0" fontId="48" fillId="0" borderId="19" applyNumberFormat="false" applyFill="false" applyAlignment="false" applyProtection="false">
      <alignment vertical="center"/>
    </xf>
    <xf numFmtId="0" fontId="3" fillId="0" borderId="0">
      <alignment horizontal="left" vertical="center"/>
    </xf>
    <xf numFmtId="0" fontId="4" fillId="0" borderId="3">
      <alignment horizontal="center" vertical="center" wrapText="true"/>
      <protection locked="false"/>
    </xf>
    <xf numFmtId="0" fontId="4" fillId="0" borderId="2">
      <alignment horizontal="center" vertical="center"/>
    </xf>
    <xf numFmtId="0" fontId="11" fillId="0" borderId="0">
      <alignment horizontal="center" vertical="center"/>
      <protection locked="false"/>
    </xf>
    <xf numFmtId="0" fontId="1" fillId="0" borderId="6">
      <alignment horizontal="center" vertical="center" wrapText="true"/>
    </xf>
    <xf numFmtId="0" fontId="1" fillId="0" borderId="1">
      <alignment horizontal="center" vertical="center"/>
    </xf>
    <xf numFmtId="0" fontId="32" fillId="23"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 fillId="0" borderId="1">
      <alignment horizontal="left" vertical="center"/>
    </xf>
    <xf numFmtId="0" fontId="1" fillId="0" borderId="0">
      <alignment horizontal="right" vertical="center"/>
      <protection locked="false"/>
    </xf>
    <xf numFmtId="0" fontId="4" fillId="0" borderId="1">
      <alignment horizontal="center" vertical="center"/>
      <protection locked="false"/>
    </xf>
    <xf numFmtId="0" fontId="4" fillId="0" borderId="4">
      <alignment horizontal="center" vertical="center"/>
    </xf>
    <xf numFmtId="0" fontId="4" fillId="0" borderId="3">
      <alignment horizontal="center" vertical="center" wrapText="true"/>
    </xf>
    <xf numFmtId="0" fontId="49" fillId="0" borderId="21" applyNumberFormat="false" applyFill="false" applyAlignment="false" applyProtection="false">
      <alignment vertical="center"/>
    </xf>
    <xf numFmtId="49" fontId="4" fillId="0" borderId="1">
      <alignment horizontal="center" vertical="center"/>
    </xf>
    <xf numFmtId="0" fontId="30" fillId="12" borderId="0" applyNumberFormat="false" applyBorder="false" applyAlignment="false" applyProtection="false">
      <alignment vertical="center"/>
    </xf>
    <xf numFmtId="0" fontId="6" fillId="0" borderId="0">
      <alignment horizontal="center" vertical="center"/>
    </xf>
    <xf numFmtId="0" fontId="48" fillId="0" borderId="0" applyNumberFormat="false" applyFill="false" applyBorder="false" applyAlignment="false" applyProtection="false">
      <alignment vertical="center"/>
    </xf>
    <xf numFmtId="0" fontId="32" fillId="24" borderId="0" applyNumberFormat="false" applyBorder="false" applyAlignment="false" applyProtection="false">
      <alignment vertical="center"/>
    </xf>
    <xf numFmtId="0" fontId="3" fillId="0" borderId="7">
      <alignment horizontal="left" vertical="center"/>
      <protection locked="false"/>
    </xf>
    <xf numFmtId="4" fontId="3" fillId="0" borderId="1">
      <alignment horizontal="right" vertical="center"/>
      <protection locked="false"/>
    </xf>
    <xf numFmtId="0" fontId="32" fillId="26" borderId="0" applyNumberFormat="false" applyBorder="false" applyAlignment="false" applyProtection="false">
      <alignment vertical="center"/>
    </xf>
    <xf numFmtId="4" fontId="3" fillId="0" borderId="10">
      <alignment horizontal="right" vertical="center"/>
      <protection locked="false"/>
    </xf>
    <xf numFmtId="0" fontId="4" fillId="0" borderId="0"/>
    <xf numFmtId="0" fontId="3" fillId="0" borderId="0">
      <alignment horizontal="left" vertical="center"/>
      <protection locked="false"/>
    </xf>
    <xf numFmtId="0" fontId="3" fillId="0" borderId="4">
      <alignment horizontal="left" vertical="center" wrapText="true"/>
    </xf>
    <xf numFmtId="0" fontId="1" fillId="0" borderId="0"/>
    <xf numFmtId="0" fontId="4" fillId="0" borderId="4">
      <alignment horizontal="center" vertical="center"/>
    </xf>
    <xf numFmtId="0" fontId="32" fillId="30" borderId="0" applyNumberFormat="false" applyBorder="false" applyAlignment="false" applyProtection="false">
      <alignment vertical="center"/>
    </xf>
    <xf numFmtId="0" fontId="4" fillId="0" borderId="3">
      <alignment horizontal="center" vertical="center" wrapText="true"/>
      <protection locked="false"/>
    </xf>
    <xf numFmtId="0" fontId="4" fillId="0" borderId="5">
      <alignment horizontal="center" vertical="center"/>
    </xf>
    <xf numFmtId="0" fontId="30" fillId="17" borderId="0" applyNumberFormat="false" applyBorder="false" applyAlignment="false" applyProtection="false">
      <alignment vertical="center"/>
    </xf>
    <xf numFmtId="3" fontId="4" fillId="0" borderId="10">
      <alignment horizontal="center" vertical="center"/>
      <protection locked="false"/>
    </xf>
    <xf numFmtId="0" fontId="1" fillId="0" borderId="8">
      <alignment horizontal="center" vertical="center" wrapText="true"/>
    </xf>
    <xf numFmtId="0" fontId="4" fillId="0" borderId="1">
      <alignment horizontal="center" vertical="center" wrapText="true"/>
      <protection locked="false"/>
    </xf>
    <xf numFmtId="0" fontId="4" fillId="0" borderId="4">
      <alignment horizontal="center" vertical="center" wrapText="true"/>
      <protection locked="false"/>
    </xf>
    <xf numFmtId="0" fontId="1" fillId="0" borderId="5">
      <alignment horizontal="center" vertical="center" wrapText="true"/>
      <protection locked="false"/>
    </xf>
    <xf numFmtId="10" fontId="36" fillId="0" borderId="1">
      <alignment horizontal="right" vertical="center"/>
    </xf>
    <xf numFmtId="0" fontId="40" fillId="14" borderId="17" applyNumberFormat="false" applyAlignment="false" applyProtection="false">
      <alignment vertical="center"/>
    </xf>
    <xf numFmtId="0" fontId="1" fillId="0" borderId="0">
      <alignment vertical="center"/>
    </xf>
    <xf numFmtId="0" fontId="25" fillId="0" borderId="0">
      <alignment horizontal="center" vertical="center"/>
    </xf>
    <xf numFmtId="49" fontId="4" fillId="0" borderId="1">
      <alignment horizontal="center" vertical="center"/>
      <protection locked="false"/>
    </xf>
    <xf numFmtId="0" fontId="3" fillId="0" borderId="0">
      <alignment horizontal="right" vertical="center"/>
    </xf>
    <xf numFmtId="0" fontId="1" fillId="0" borderId="0"/>
    <xf numFmtId="49" fontId="4" fillId="0" borderId="2">
      <alignment horizontal="center" vertical="center" wrapText="true"/>
      <protection locked="false"/>
    </xf>
    <xf numFmtId="0" fontId="4" fillId="0" borderId="0"/>
    <xf numFmtId="0" fontId="4" fillId="0" borderId="8">
      <alignment horizontal="center" vertical="center"/>
    </xf>
    <xf numFmtId="0" fontId="4" fillId="0" borderId="5">
      <alignment horizontal="center" vertical="center"/>
    </xf>
    <xf numFmtId="0" fontId="32" fillId="31" borderId="0" applyNumberFormat="false" applyBorder="false" applyAlignment="false" applyProtection="false">
      <alignment vertical="center"/>
    </xf>
    <xf numFmtId="0" fontId="4" fillId="0" borderId="5">
      <alignment horizontal="center" vertical="center"/>
    </xf>
    <xf numFmtId="0" fontId="4" fillId="0" borderId="2">
      <alignment horizontal="center" vertical="center"/>
    </xf>
    <xf numFmtId="0" fontId="3" fillId="0" borderId="0">
      <alignment horizontal="left" vertical="center"/>
    </xf>
    <xf numFmtId="0" fontId="30" fillId="28" borderId="0" applyNumberFormat="false" applyBorder="false" applyAlignment="false" applyProtection="false">
      <alignment vertical="center"/>
    </xf>
    <xf numFmtId="0" fontId="28" fillId="0" borderId="0">
      <alignment vertical="top"/>
      <protection locked="false"/>
    </xf>
    <xf numFmtId="0" fontId="3" fillId="0" borderId="0">
      <alignment horizontal="right"/>
      <protection locked="false"/>
    </xf>
    <xf numFmtId="0" fontId="3" fillId="0" borderId="0">
      <alignment vertical="top" wrapText="true"/>
      <protection locked="false"/>
    </xf>
    <xf numFmtId="179" fontId="3" fillId="0" borderId="1">
      <alignment horizontal="right" vertical="center"/>
      <protection locked="false"/>
    </xf>
    <xf numFmtId="0" fontId="1" fillId="0" borderId="0">
      <alignment horizontal="right"/>
    </xf>
    <xf numFmtId="49" fontId="1" fillId="0" borderId="0"/>
    <xf numFmtId="0" fontId="9" fillId="0" borderId="0"/>
    <xf numFmtId="4" fontId="4" fillId="0" borderId="5">
      <alignment vertical="center"/>
    </xf>
    <xf numFmtId="0" fontId="4" fillId="0" borderId="2">
      <alignment horizontal="center" vertical="center" wrapText="true"/>
    </xf>
    <xf numFmtId="0" fontId="44" fillId="0" borderId="15" applyNumberFormat="false" applyFill="false" applyAlignment="false" applyProtection="false">
      <alignment vertical="center"/>
    </xf>
    <xf numFmtId="0" fontId="32" fillId="15" borderId="0" applyNumberFormat="false" applyBorder="false" applyAlignment="false" applyProtection="false">
      <alignment vertical="center"/>
    </xf>
    <xf numFmtId="0" fontId="1" fillId="0" borderId="0">
      <alignment horizontal="right"/>
    </xf>
    <xf numFmtId="0" fontId="4" fillId="0" borderId="5">
      <alignment horizontal="center" vertical="center"/>
      <protection locked="false"/>
    </xf>
    <xf numFmtId="0" fontId="6" fillId="0" borderId="0">
      <alignment horizontal="center" vertical="center"/>
    </xf>
    <xf numFmtId="0" fontId="26" fillId="0" borderId="0">
      <alignment horizontal="center" vertical="center"/>
    </xf>
    <xf numFmtId="0" fontId="4" fillId="0" borderId="0">
      <alignment vertical="top"/>
      <protection locked="false"/>
    </xf>
    <xf numFmtId="0" fontId="4" fillId="0" borderId="8">
      <alignment horizontal="center" vertical="center" wrapText="true"/>
    </xf>
    <xf numFmtId="0" fontId="4" fillId="0" borderId="7">
      <alignment horizontal="center" vertical="center" wrapText="true"/>
    </xf>
    <xf numFmtId="0" fontId="3" fillId="0" borderId="0">
      <alignment horizontal="right" vertical="center" wrapText="true"/>
      <protection locked="false"/>
    </xf>
    <xf numFmtId="0" fontId="3" fillId="0" borderId="0">
      <alignment horizontal="right"/>
    </xf>
    <xf numFmtId="49" fontId="4" fillId="0" borderId="1">
      <alignment horizontal="center" vertical="center"/>
    </xf>
    <xf numFmtId="0" fontId="1" fillId="0" borderId="5">
      <alignment horizontal="center" vertical="center" wrapText="true"/>
      <protection locked="false"/>
    </xf>
    <xf numFmtId="0" fontId="3" fillId="0" borderId="0">
      <alignment horizontal="left" vertical="center"/>
      <protection locked="false"/>
    </xf>
    <xf numFmtId="49" fontId="4" fillId="0" borderId="1">
      <alignment horizontal="center" vertical="center"/>
      <protection locked="false"/>
    </xf>
    <xf numFmtId="0" fontId="1" fillId="0" borderId="9">
      <alignment horizontal="center" vertical="center" wrapText="true"/>
    </xf>
    <xf numFmtId="0" fontId="26" fillId="0" borderId="0">
      <alignment horizontal="center" vertical="center"/>
    </xf>
    <xf numFmtId="0" fontId="1" fillId="0" borderId="1">
      <alignment horizontal="center" vertical="center"/>
      <protection locked="false"/>
    </xf>
    <xf numFmtId="0" fontId="3" fillId="0" borderId="1">
      <alignment horizontal="right" vertical="center" wrapText="true"/>
    </xf>
    <xf numFmtId="0" fontId="3" fillId="0" borderId="0">
      <alignment vertical="top"/>
      <protection locked="false"/>
    </xf>
    <xf numFmtId="0" fontId="32" fillId="32" borderId="0" applyNumberFormat="false" applyBorder="false" applyAlignment="false" applyProtection="false">
      <alignment vertical="center"/>
    </xf>
    <xf numFmtId="4" fontId="3" fillId="0" borderId="1">
      <alignment horizontal="right" vertical="center"/>
    </xf>
    <xf numFmtId="0" fontId="1" fillId="0" borderId="1"/>
    <xf numFmtId="0" fontId="2" fillId="0" borderId="0">
      <alignment horizontal="center" vertical="center"/>
      <protection locked="false"/>
    </xf>
    <xf numFmtId="0" fontId="1" fillId="0" borderId="6">
      <alignment horizontal="center" vertical="center" wrapText="true"/>
      <protection locked="false"/>
    </xf>
    <xf numFmtId="0" fontId="4" fillId="0" borderId="6">
      <alignment horizontal="center" vertical="center"/>
    </xf>
    <xf numFmtId="0" fontId="28" fillId="0" borderId="0">
      <alignment vertical="top"/>
      <protection locked="false"/>
    </xf>
    <xf numFmtId="0" fontId="3" fillId="0" borderId="1">
      <alignment horizontal="center" vertical="center"/>
      <protection locked="false"/>
    </xf>
    <xf numFmtId="0" fontId="4" fillId="0" borderId="2">
      <alignment horizontal="center" vertical="center"/>
    </xf>
    <xf numFmtId="0" fontId="4" fillId="0" borderId="8">
      <alignment horizontal="center" vertical="center" wrapText="true"/>
      <protection locked="false"/>
    </xf>
    <xf numFmtId="0" fontId="3" fillId="0" borderId="0">
      <alignment horizontal="right" vertical="center"/>
    </xf>
    <xf numFmtId="0" fontId="2" fillId="0" borderId="0">
      <alignment horizontal="center" vertical="center"/>
    </xf>
    <xf numFmtId="0" fontId="3" fillId="0" borderId="1">
      <alignment horizontal="right" vertical="center"/>
      <protection locked="false"/>
    </xf>
    <xf numFmtId="0" fontId="32" fillId="27" borderId="0" applyNumberFormat="false" applyBorder="false" applyAlignment="false" applyProtection="false">
      <alignment vertical="center"/>
    </xf>
    <xf numFmtId="0" fontId="4" fillId="0" borderId="6">
      <alignment horizontal="center" vertical="center" wrapText="true"/>
    </xf>
    <xf numFmtId="0" fontId="4" fillId="0" borderId="7">
      <alignment horizontal="center" vertical="center" wrapText="true"/>
    </xf>
    <xf numFmtId="0" fontId="4" fillId="0" borderId="0"/>
    <xf numFmtId="0" fontId="1" fillId="0" borderId="1"/>
    <xf numFmtId="0" fontId="1" fillId="0" borderId="0"/>
    <xf numFmtId="0" fontId="1" fillId="0" borderId="0"/>
    <xf numFmtId="0" fontId="4" fillId="0" borderId="5">
      <alignment horizontal="center" vertical="center"/>
    </xf>
    <xf numFmtId="0" fontId="11" fillId="0" borderId="0">
      <alignment horizontal="center" vertical="center"/>
    </xf>
    <xf numFmtId="0" fontId="1" fillId="0" borderId="0">
      <alignment vertical="top"/>
    </xf>
    <xf numFmtId="0" fontId="3" fillId="0" borderId="0">
      <alignment horizontal="right" vertical="center"/>
      <protection locked="false"/>
    </xf>
    <xf numFmtId="0" fontId="1" fillId="0" borderId="10">
      <alignment horizontal="center" vertical="center"/>
      <protection locked="false"/>
    </xf>
    <xf numFmtId="4" fontId="3" fillId="0" borderId="10">
      <alignment horizontal="right" vertical="center"/>
      <protection locked="false"/>
    </xf>
    <xf numFmtId="4" fontId="3" fillId="0" borderId="1">
      <alignment horizontal="right" vertical="center" wrapText="true"/>
    </xf>
    <xf numFmtId="0" fontId="4" fillId="0" borderId="8">
      <alignment horizontal="center" vertical="center"/>
    </xf>
    <xf numFmtId="0" fontId="3" fillId="0" borderId="6">
      <alignment horizontal="left" vertical="center"/>
      <protection locked="false"/>
    </xf>
    <xf numFmtId="0" fontId="4" fillId="0" borderId="5">
      <alignment horizontal="center" vertical="center"/>
      <protection locked="false"/>
    </xf>
    <xf numFmtId="49" fontId="1" fillId="0" borderId="0"/>
    <xf numFmtId="0" fontId="4" fillId="0" borderId="1">
      <alignment horizontal="center" vertical="center"/>
      <protection locked="false"/>
    </xf>
    <xf numFmtId="0" fontId="4" fillId="0" borderId="1">
      <alignment horizontal="center" vertical="center"/>
    </xf>
    <xf numFmtId="0" fontId="4" fillId="0" borderId="4">
      <alignment horizontal="center" vertical="center"/>
    </xf>
    <xf numFmtId="0" fontId="6" fillId="0" borderId="0">
      <alignment horizontal="center" vertical="center"/>
    </xf>
    <xf numFmtId="49" fontId="1" fillId="0" borderId="1">
      <alignment horizontal="center"/>
    </xf>
    <xf numFmtId="0" fontId="1" fillId="0" borderId="2">
      <alignment horizontal="center" vertical="center" wrapText="true"/>
      <protection locked="false"/>
    </xf>
    <xf numFmtId="0" fontId="1" fillId="0" borderId="0">
      <alignment vertical="center"/>
    </xf>
    <xf numFmtId="0" fontId="28" fillId="0" borderId="0">
      <alignment vertical="top"/>
      <protection locked="false"/>
    </xf>
    <xf numFmtId="0" fontId="4" fillId="0" borderId="2">
      <alignment horizontal="center" vertical="center"/>
      <protection locked="false"/>
    </xf>
    <xf numFmtId="0" fontId="3" fillId="0" borderId="11">
      <alignment horizontal="center" vertical="center"/>
    </xf>
    <xf numFmtId="0" fontId="3" fillId="0" borderId="0">
      <alignment horizontal="right" wrapText="true"/>
      <protection locked="false"/>
    </xf>
    <xf numFmtId="0" fontId="4" fillId="0" borderId="6">
      <alignment horizontal="center" vertical="center"/>
      <protection locked="false"/>
    </xf>
    <xf numFmtId="179" fontId="3" fillId="0" borderId="1">
      <alignment horizontal="right" vertical="center"/>
    </xf>
    <xf numFmtId="0" fontId="11" fillId="0" borderId="0">
      <alignment horizontal="center" vertical="center"/>
    </xf>
    <xf numFmtId="0" fontId="21" fillId="0" borderId="0">
      <alignment horizontal="center" vertical="center"/>
    </xf>
    <xf numFmtId="0" fontId="1" fillId="0" borderId="1">
      <alignment horizontal="center"/>
    </xf>
    <xf numFmtId="0" fontId="4" fillId="0" borderId="5">
      <alignment horizontal="center" vertical="center"/>
      <protection locked="false"/>
    </xf>
    <xf numFmtId="0" fontId="4" fillId="0" borderId="4">
      <alignment horizontal="center" vertical="center"/>
    </xf>
    <xf numFmtId="0" fontId="4" fillId="0" borderId="12">
      <alignment horizontal="center" vertical="center" wrapText="true"/>
      <protection locked="false"/>
    </xf>
    <xf numFmtId="0" fontId="4" fillId="0" borderId="12">
      <alignment horizontal="center" vertical="center"/>
      <protection locked="false"/>
    </xf>
    <xf numFmtId="0" fontId="4" fillId="0" borderId="6">
      <alignment horizontal="center" vertical="center"/>
    </xf>
    <xf numFmtId="0" fontId="4" fillId="0" borderId="5">
      <alignment horizontal="center" vertical="center"/>
    </xf>
    <xf numFmtId="0" fontId="4" fillId="0" borderId="0">
      <alignment horizontal="left" vertical="center"/>
    </xf>
    <xf numFmtId="0" fontId="28" fillId="0" borderId="0">
      <alignment vertical="top"/>
      <protection locked="false"/>
    </xf>
    <xf numFmtId="0" fontId="4" fillId="0" borderId="0"/>
    <xf numFmtId="0" fontId="3" fillId="0" borderId="4">
      <alignment horizontal="left" vertical="center" wrapText="true"/>
    </xf>
    <xf numFmtId="0" fontId="3" fillId="0" borderId="0">
      <alignment horizontal="right" vertical="center" wrapText="true"/>
    </xf>
    <xf numFmtId="0" fontId="4" fillId="0" borderId="1">
      <alignment horizontal="center" vertical="center" wrapText="true"/>
      <protection locked="false"/>
    </xf>
    <xf numFmtId="179" fontId="3" fillId="0" borderId="1">
      <alignment horizontal="right" vertical="center" wrapText="true"/>
      <protection locked="false"/>
    </xf>
    <xf numFmtId="0" fontId="4" fillId="0" borderId="5">
      <alignment horizontal="center" vertical="center"/>
    </xf>
    <xf numFmtId="0" fontId="4" fillId="0" borderId="0">
      <alignment horizontal="right" vertical="center"/>
      <protection locked="false"/>
    </xf>
    <xf numFmtId="0" fontId="1" fillId="0" borderId="11">
      <alignment horizontal="center" vertical="center" wrapText="true"/>
      <protection locked="false"/>
    </xf>
    <xf numFmtId="0" fontId="3" fillId="0" borderId="0">
      <alignment horizontal="left" vertical="center"/>
      <protection locked="false"/>
    </xf>
    <xf numFmtId="0" fontId="35" fillId="0" borderId="6">
      <alignment horizontal="center" vertical="center"/>
    </xf>
    <xf numFmtId="0" fontId="1" fillId="0" borderId="3">
      <alignment horizontal="center" vertical="center" wrapText="true"/>
    </xf>
    <xf numFmtId="0" fontId="28" fillId="0" borderId="0">
      <alignment vertical="top"/>
      <protection locked="false"/>
    </xf>
    <xf numFmtId="0" fontId="4" fillId="0" borderId="7">
      <alignment horizontal="center" vertical="center"/>
    </xf>
    <xf numFmtId="0" fontId="4" fillId="0" borderId="1">
      <alignment vertical="center" wrapText="true"/>
    </xf>
    <xf numFmtId="0" fontId="4" fillId="0" borderId="0">
      <alignment horizontal="left" vertical="center"/>
    </xf>
    <xf numFmtId="0" fontId="3" fillId="0" borderId="1">
      <alignment horizontal="left" vertical="center" wrapText="true"/>
    </xf>
    <xf numFmtId="0" fontId="9" fillId="0" borderId="1"/>
    <xf numFmtId="0" fontId="35" fillId="0" borderId="7">
      <alignment horizontal="center" vertical="center"/>
    </xf>
    <xf numFmtId="0" fontId="1" fillId="0" borderId="5">
      <alignment horizontal="center" vertical="center"/>
    </xf>
    <xf numFmtId="0" fontId="28" fillId="0" borderId="0">
      <alignment vertical="top"/>
      <protection locked="false"/>
    </xf>
    <xf numFmtId="49" fontId="1" fillId="0" borderId="1"/>
    <xf numFmtId="0" fontId="3" fillId="0" borderId="1">
      <alignment horizontal="left" vertical="center"/>
      <protection locked="false"/>
    </xf>
    <xf numFmtId="0" fontId="3" fillId="0" borderId="1">
      <alignment horizontal="left" vertical="center" wrapText="true"/>
      <protection locked="false"/>
    </xf>
    <xf numFmtId="0" fontId="9" fillId="0" borderId="0"/>
    <xf numFmtId="0" fontId="9" fillId="0" borderId="0">
      <alignment vertical="top"/>
    </xf>
    <xf numFmtId="0" fontId="3" fillId="0" borderId="1">
      <alignment horizontal="left" vertical="center" wrapText="true"/>
    </xf>
    <xf numFmtId="0" fontId="35" fillId="0" borderId="5">
      <alignment horizontal="center" vertical="center"/>
    </xf>
    <xf numFmtId="0" fontId="3" fillId="0" borderId="6">
      <alignment horizontal="left" vertical="center" wrapText="true"/>
      <protection locked="false"/>
    </xf>
    <xf numFmtId="0" fontId="2" fillId="0" borderId="0">
      <alignment horizontal="center" vertical="center"/>
    </xf>
    <xf numFmtId="0" fontId="1" fillId="0" borderId="0"/>
    <xf numFmtId="0" fontId="4" fillId="0" borderId="2">
      <alignment horizontal="center" vertical="center"/>
    </xf>
    <xf numFmtId="0" fontId="3" fillId="0" borderId="5">
      <alignment horizontal="center" vertical="center"/>
      <protection locked="false"/>
    </xf>
    <xf numFmtId="0" fontId="3" fillId="0" borderId="0">
      <alignment vertical="top"/>
      <protection locked="false"/>
    </xf>
    <xf numFmtId="0" fontId="1" fillId="0" borderId="6">
      <alignment horizontal="center" vertical="center"/>
      <protection locked="false"/>
    </xf>
    <xf numFmtId="0" fontId="1" fillId="0" borderId="10">
      <alignment horizontal="center" vertical="center" wrapText="true"/>
      <protection locked="false"/>
    </xf>
    <xf numFmtId="0" fontId="2" fillId="0" borderId="0">
      <alignment horizontal="center" vertical="center"/>
      <protection locked="false"/>
    </xf>
    <xf numFmtId="0" fontId="34" fillId="0" borderId="0" applyNumberFormat="false" applyFill="false" applyBorder="false" applyAlignment="false" applyProtection="false">
      <alignment vertical="center"/>
    </xf>
    <xf numFmtId="0" fontId="1" fillId="0" borderId="12">
      <alignment horizontal="center" vertical="center"/>
      <protection locked="false"/>
    </xf>
    <xf numFmtId="0" fontId="1" fillId="0" borderId="7">
      <alignment horizontal="center" vertical="center" wrapText="true"/>
    </xf>
    <xf numFmtId="0" fontId="3" fillId="0" borderId="0">
      <alignment horizontal="right" vertical="center"/>
    </xf>
    <xf numFmtId="0" fontId="1" fillId="0" borderId="0"/>
    <xf numFmtId="0" fontId="1" fillId="0" borderId="3">
      <alignment vertical="center"/>
    </xf>
    <xf numFmtId="0" fontId="31" fillId="0" borderId="4">
      <alignment horizontal="center" vertical="center"/>
    </xf>
    <xf numFmtId="4" fontId="3" fillId="0" borderId="1">
      <alignment horizontal="right" vertical="center"/>
      <protection locked="false"/>
    </xf>
    <xf numFmtId="0" fontId="3" fillId="0" borderId="0">
      <alignment horizontal="right"/>
    </xf>
    <xf numFmtId="0" fontId="4" fillId="0" borderId="7">
      <alignment horizontal="center" vertical="center" wrapText="true"/>
    </xf>
    <xf numFmtId="0" fontId="2" fillId="0" borderId="0">
      <alignment horizontal="center" vertical="center"/>
      <protection locked="false"/>
    </xf>
    <xf numFmtId="0" fontId="1" fillId="0" borderId="4">
      <alignment vertical="center"/>
    </xf>
    <xf numFmtId="0" fontId="31" fillId="0" borderId="4">
      <alignment horizontal="center" vertical="center"/>
      <protection locked="false"/>
    </xf>
    <xf numFmtId="0" fontId="31" fillId="0" borderId="1">
      <alignment horizontal="right" vertical="center"/>
    </xf>
    <xf numFmtId="0" fontId="28" fillId="0" borderId="0">
      <alignment vertical="top"/>
      <protection locked="false"/>
    </xf>
    <xf numFmtId="0" fontId="3" fillId="0" borderId="1">
      <alignment horizontal="center" vertical="center"/>
      <protection locked="false"/>
    </xf>
    <xf numFmtId="0" fontId="3" fillId="0" borderId="0">
      <alignment vertical="top"/>
      <protection locked="false"/>
    </xf>
    <xf numFmtId="0" fontId="1" fillId="0" borderId="9">
      <alignment horizontal="center" vertical="center" wrapText="true"/>
      <protection locked="false"/>
    </xf>
    <xf numFmtId="0" fontId="3" fillId="0" borderId="0">
      <alignment horizontal="left" vertical="center"/>
      <protection locked="false"/>
    </xf>
    <xf numFmtId="0" fontId="28" fillId="0" borderId="0">
      <alignment vertical="top"/>
      <protection locked="false"/>
    </xf>
    <xf numFmtId="0" fontId="33" fillId="0" borderId="15" applyNumberFormat="false" applyFill="false" applyAlignment="false" applyProtection="false">
      <alignment vertical="center"/>
    </xf>
    <xf numFmtId="0" fontId="32" fillId="6" borderId="0" applyNumberFormat="false" applyBorder="false" applyAlignment="false" applyProtection="false">
      <alignment vertical="center"/>
    </xf>
    <xf numFmtId="0" fontId="1" fillId="0" borderId="4">
      <alignment horizontal="center" vertical="center"/>
      <protection locked="false"/>
    </xf>
    <xf numFmtId="0" fontId="3" fillId="0" borderId="10">
      <alignment horizontal="right" vertical="center"/>
      <protection locked="false"/>
    </xf>
    <xf numFmtId="3" fontId="1" fillId="0" borderId="4">
      <alignment horizontal="center" vertical="center"/>
    </xf>
    <xf numFmtId="0" fontId="3" fillId="0" borderId="0">
      <alignment horizontal="right" wrapText="true"/>
      <protection locked="false"/>
    </xf>
    <xf numFmtId="0" fontId="4" fillId="0" borderId="3">
      <alignment horizontal="center" vertical="center"/>
    </xf>
    <xf numFmtId="4" fontId="3" fillId="0" borderId="4">
      <alignment horizontal="right" vertical="center"/>
      <protection locked="false"/>
    </xf>
    <xf numFmtId="0" fontId="1" fillId="0" borderId="8">
      <alignment horizontal="center" vertical="center" wrapText="true"/>
    </xf>
    <xf numFmtId="0" fontId="4" fillId="0" borderId="4">
      <alignment horizontal="center" vertical="center"/>
      <protection locked="false"/>
    </xf>
    <xf numFmtId="3" fontId="1" fillId="0" borderId="10">
      <alignment horizontal="center" vertical="center"/>
    </xf>
    <xf numFmtId="0" fontId="3" fillId="0" borderId="10">
      <alignment horizontal="right" vertical="center"/>
    </xf>
    <xf numFmtId="0" fontId="1" fillId="0" borderId="1">
      <alignment horizontal="center" vertical="center"/>
      <protection locked="false"/>
    </xf>
    <xf numFmtId="0" fontId="1" fillId="0" borderId="1"/>
    <xf numFmtId="0" fontId="1" fillId="0" borderId="0">
      <alignment horizontal="right" vertical="center"/>
      <protection locked="false"/>
    </xf>
    <xf numFmtId="0" fontId="1" fillId="0" borderId="0">
      <alignment horizontal="right"/>
      <protection locked="false"/>
    </xf>
    <xf numFmtId="0" fontId="1" fillId="0" borderId="7">
      <alignment horizontal="center" vertical="center" wrapText="true"/>
      <protection locked="false"/>
    </xf>
    <xf numFmtId="0" fontId="4" fillId="0" borderId="1">
      <alignment horizontal="center" vertical="center"/>
      <protection locked="false"/>
    </xf>
    <xf numFmtId="0" fontId="1" fillId="0" borderId="0">
      <alignment horizontal="right" vertical="center"/>
    </xf>
    <xf numFmtId="0" fontId="1" fillId="0" borderId="0"/>
    <xf numFmtId="0" fontId="4" fillId="0" borderId="0">
      <protection locked="false"/>
    </xf>
    <xf numFmtId="0" fontId="4" fillId="0" borderId="20">
      <alignment horizontal="center" vertical="center" wrapText="true"/>
    </xf>
    <xf numFmtId="0" fontId="3" fillId="0" borderId="0">
      <alignment horizontal="left" vertical="center" wrapText="true"/>
      <protection locked="false"/>
    </xf>
    <xf numFmtId="0" fontId="3" fillId="0" borderId="1">
      <alignment horizontal="right" vertical="center" wrapText="true"/>
      <protection locked="false"/>
    </xf>
    <xf numFmtId="0" fontId="4" fillId="0" borderId="0"/>
    <xf numFmtId="0" fontId="10" fillId="0" borderId="0">
      <alignment horizontal="right"/>
      <protection locked="false"/>
    </xf>
    <xf numFmtId="0" fontId="31" fillId="0" borderId="1">
      <alignment horizontal="center" vertical="center"/>
    </xf>
    <xf numFmtId="0" fontId="11" fillId="0" borderId="0">
      <alignment horizontal="center" vertical="center" wrapText="true"/>
      <protection locked="false"/>
    </xf>
    <xf numFmtId="0" fontId="30" fillId="5" borderId="0" applyNumberFormat="false" applyBorder="false" applyAlignment="false" applyProtection="false">
      <alignment vertical="center"/>
    </xf>
    <xf numFmtId="0" fontId="28" fillId="0" borderId="0">
      <alignment vertical="top"/>
      <protection locked="false"/>
    </xf>
    <xf numFmtId="0" fontId="4" fillId="0" borderId="6">
      <alignment horizontal="center" vertical="center"/>
    </xf>
    <xf numFmtId="0" fontId="3" fillId="0" borderId="0">
      <alignment horizontal="left" vertical="center"/>
      <protection locked="false"/>
    </xf>
    <xf numFmtId="0" fontId="1" fillId="0" borderId="1">
      <alignment horizontal="center" vertical="center"/>
      <protection locked="false"/>
    </xf>
    <xf numFmtId="0" fontId="4" fillId="0" borderId="2">
      <alignment horizontal="center" vertical="center"/>
      <protection locked="false"/>
    </xf>
    <xf numFmtId="0" fontId="3" fillId="0" borderId="1">
      <alignment vertical="center" wrapText="true"/>
    </xf>
    <xf numFmtId="0" fontId="3" fillId="0" borderId="10">
      <alignment horizontal="left" vertical="center" wrapText="true"/>
    </xf>
    <xf numFmtId="0" fontId="1" fillId="0" borderId="0">
      <alignment vertical="top"/>
      <protection locked="false"/>
    </xf>
    <xf numFmtId="0" fontId="2" fillId="0" borderId="0">
      <alignment horizontal="center" vertical="center"/>
    </xf>
    <xf numFmtId="0" fontId="4" fillId="0" borderId="0">
      <alignment wrapText="true"/>
    </xf>
    <xf numFmtId="0" fontId="4" fillId="0" borderId="3">
      <alignment horizontal="center" vertical="center"/>
      <protection locked="false"/>
    </xf>
    <xf numFmtId="0" fontId="3" fillId="0" borderId="1">
      <alignment horizontal="left" vertical="center" wrapText="true"/>
      <protection locked="false"/>
    </xf>
    <xf numFmtId="4" fontId="3" fillId="0" borderId="10">
      <alignment horizontal="right" vertical="center"/>
    </xf>
    <xf numFmtId="3" fontId="4" fillId="0" borderId="10">
      <alignment horizontal="center" vertical="center"/>
    </xf>
    <xf numFmtId="49" fontId="1" fillId="0" borderId="0">
      <protection locked="false"/>
    </xf>
    <xf numFmtId="0" fontId="4" fillId="0" borderId="2">
      <alignment horizontal="center" vertical="center"/>
      <protection locked="false"/>
    </xf>
    <xf numFmtId="0" fontId="4" fillId="0" borderId="6">
      <alignment horizontal="center" vertical="center"/>
    </xf>
    <xf numFmtId="0" fontId="4" fillId="0" borderId="10">
      <alignment horizontal="center" vertical="center"/>
      <protection locked="false"/>
    </xf>
    <xf numFmtId="0" fontId="1" fillId="0" borderId="0">
      <protection locked="false"/>
    </xf>
    <xf numFmtId="0" fontId="4" fillId="0" borderId="6">
      <alignment horizontal="center" vertical="center"/>
      <protection locked="false"/>
    </xf>
    <xf numFmtId="0" fontId="30" fillId="3" borderId="0" applyNumberFormat="false" applyBorder="false" applyAlignment="false" applyProtection="false">
      <alignment vertical="center"/>
    </xf>
    <xf numFmtId="0" fontId="4" fillId="0" borderId="7">
      <alignment horizontal="center" vertical="center"/>
    </xf>
    <xf numFmtId="0" fontId="1" fillId="0" borderId="8">
      <alignment horizontal="center" vertical="center"/>
    </xf>
    <xf numFmtId="0" fontId="4" fillId="0" borderId="0">
      <protection locked="false"/>
    </xf>
    <xf numFmtId="0" fontId="4" fillId="0" borderId="5">
      <alignment horizontal="center" vertical="center" wrapText="true"/>
      <protection locked="false"/>
    </xf>
    <xf numFmtId="0" fontId="4" fillId="0" borderId="10">
      <alignment horizontal="center" vertical="center" wrapText="true"/>
      <protection locked="false"/>
    </xf>
    <xf numFmtId="0" fontId="28" fillId="0" borderId="0">
      <alignment vertical="top"/>
      <protection locked="false"/>
    </xf>
    <xf numFmtId="0" fontId="4" fillId="0" borderId="6">
      <alignment horizontal="center" vertical="center"/>
    </xf>
    <xf numFmtId="0" fontId="4" fillId="0" borderId="7">
      <alignment horizontal="center" vertical="center"/>
      <protection locked="false"/>
    </xf>
    <xf numFmtId="0" fontId="2" fillId="0" borderId="0">
      <alignment horizontal="center" vertical="center"/>
    </xf>
    <xf numFmtId="3" fontId="4" fillId="0" borderId="10">
      <alignment horizontal="center" vertical="top"/>
      <protection locked="false"/>
    </xf>
    <xf numFmtId="0" fontId="4" fillId="0" borderId="7">
      <alignment horizontal="center" vertical="center" wrapText="true"/>
      <protection locked="false"/>
    </xf>
    <xf numFmtId="0" fontId="4" fillId="0" borderId="5">
      <alignment horizontal="center" vertical="center"/>
    </xf>
    <xf numFmtId="0" fontId="3" fillId="0" borderId="0">
      <alignment horizontal="left" vertical="center"/>
      <protection locked="false"/>
    </xf>
    <xf numFmtId="0" fontId="1" fillId="0" borderId="10">
      <alignment horizontal="center" vertical="top"/>
    </xf>
    <xf numFmtId="0" fontId="4" fillId="0" borderId="7">
      <alignment horizontal="center" vertical="center"/>
    </xf>
    <xf numFmtId="0" fontId="1" fillId="0" borderId="7">
      <alignment horizontal="center"/>
    </xf>
    <xf numFmtId="0" fontId="4" fillId="0" borderId="2">
      <alignment horizontal="center" vertical="center" wrapText="true"/>
      <protection locked="false"/>
    </xf>
    <xf numFmtId="0" fontId="3" fillId="0" borderId="0">
      <alignment horizontal="left" vertical="center"/>
      <protection locked="false"/>
    </xf>
    <xf numFmtId="0" fontId="4" fillId="0" borderId="2">
      <alignment horizontal="center" vertical="center"/>
    </xf>
    <xf numFmtId="0" fontId="3" fillId="0" borderId="1">
      <alignment vertical="center"/>
    </xf>
    <xf numFmtId="0" fontId="3" fillId="0" borderId="1">
      <alignment vertical="center"/>
      <protection locked="false"/>
    </xf>
    <xf numFmtId="0" fontId="3" fillId="0" borderId="0">
      <alignment horizontal="left" vertical="center"/>
      <protection locked="false"/>
    </xf>
    <xf numFmtId="0" fontId="4" fillId="0" borderId="7">
      <alignment horizontal="center" vertical="center"/>
    </xf>
    <xf numFmtId="0" fontId="1" fillId="0" borderId="0">
      <alignment horizontal="right"/>
      <protection locked="false"/>
    </xf>
    <xf numFmtId="0" fontId="4" fillId="0" borderId="0">
      <alignment horizontal="left" vertical="center"/>
    </xf>
    <xf numFmtId="0" fontId="4" fillId="0" borderId="1">
      <alignment horizontal="center" vertical="center"/>
      <protection locked="false"/>
    </xf>
    <xf numFmtId="0" fontId="4" fillId="0" borderId="1">
      <alignment horizontal="center" vertical="center" wrapText="true"/>
    </xf>
    <xf numFmtId="0" fontId="4" fillId="0" borderId="2">
      <alignment horizontal="center" vertical="center"/>
      <protection locked="false"/>
    </xf>
    <xf numFmtId="4" fontId="31" fillId="0" borderId="1">
      <alignment horizontal="right" vertical="center"/>
    </xf>
    <xf numFmtId="0" fontId="4" fillId="0" borderId="7">
      <alignment horizontal="center" vertical="center"/>
    </xf>
    <xf numFmtId="0" fontId="3" fillId="0" borderId="7">
      <alignment vertical="center" wrapText="true"/>
      <protection locked="false"/>
    </xf>
    <xf numFmtId="0" fontId="3" fillId="0" borderId="1">
      <alignment horizontal="left" vertical="center" wrapText="true"/>
      <protection locked="false"/>
    </xf>
    <xf numFmtId="0" fontId="3" fillId="0" borderId="1">
      <alignment horizontal="left" vertical="center" wrapText="true"/>
    </xf>
    <xf numFmtId="0" fontId="4" fillId="0" borderId="4">
      <alignment horizontal="center" vertical="center" wrapText="true"/>
    </xf>
    <xf numFmtId="0" fontId="3" fillId="0" borderId="1">
      <alignment horizontal="left" vertical="center"/>
      <protection locked="false"/>
    </xf>
    <xf numFmtId="0" fontId="4" fillId="0" borderId="5">
      <alignment horizontal="center" vertical="center" wrapText="true"/>
    </xf>
    <xf numFmtId="0" fontId="1" fillId="0" borderId="6">
      <alignment horizontal="center" vertical="center"/>
      <protection locked="false"/>
    </xf>
    <xf numFmtId="0" fontId="3" fillId="0" borderId="2">
      <alignment horizontal="left" vertical="center" wrapText="true"/>
      <protection locked="false"/>
    </xf>
    <xf numFmtId="4" fontId="3" fillId="0" borderId="1">
      <alignment horizontal="right" vertical="center"/>
    </xf>
    <xf numFmtId="0" fontId="3" fillId="0" borderId="0">
      <alignment horizontal="right" vertical="center"/>
    </xf>
    <xf numFmtId="0" fontId="3" fillId="0" borderId="1">
      <alignment horizontal="right" vertical="center" wrapText="true"/>
    </xf>
    <xf numFmtId="0" fontId="1" fillId="0" borderId="0"/>
    <xf numFmtId="0" fontId="4" fillId="0" borderId="2">
      <alignment horizontal="center" vertical="center"/>
    </xf>
    <xf numFmtId="0" fontId="4" fillId="0" borderId="11">
      <alignment horizontal="center" vertical="center" wrapText="true"/>
      <protection locked="false"/>
    </xf>
    <xf numFmtId="0" fontId="1" fillId="0" borderId="7">
      <alignment horizontal="center" vertical="center"/>
    </xf>
    <xf numFmtId="0" fontId="1" fillId="0" borderId="0"/>
    <xf numFmtId="0" fontId="4" fillId="0" borderId="2">
      <alignment horizontal="center" vertical="center"/>
      <protection locked="false"/>
    </xf>
    <xf numFmtId="0" fontId="4" fillId="0" borderId="4">
      <alignment horizontal="center" vertical="center"/>
    </xf>
    <xf numFmtId="4" fontId="3" fillId="0" borderId="1">
      <alignment horizontal="right" vertical="center" wrapText="true"/>
      <protection locked="false"/>
    </xf>
    <xf numFmtId="0" fontId="4" fillId="0" borderId="1">
      <alignment horizontal="center" vertical="center"/>
    </xf>
    <xf numFmtId="0" fontId="4" fillId="0" borderId="7">
      <alignment horizontal="center" vertical="center"/>
    </xf>
    <xf numFmtId="0" fontId="4" fillId="0" borderId="6">
      <alignment horizontal="center" vertical="center"/>
    </xf>
    <xf numFmtId="0" fontId="3" fillId="0" borderId="0">
      <alignment horizontal="right"/>
    </xf>
    <xf numFmtId="0" fontId="4" fillId="0" borderId="8">
      <alignment horizontal="center" vertical="center"/>
    </xf>
    <xf numFmtId="0" fontId="4" fillId="0" borderId="10">
      <alignment horizontal="center" vertical="center"/>
    </xf>
    <xf numFmtId="0" fontId="1" fillId="0" borderId="1">
      <alignment horizontal="center"/>
    </xf>
    <xf numFmtId="176" fontId="36" fillId="0" borderId="1">
      <alignment horizontal="right" vertical="center"/>
    </xf>
    <xf numFmtId="0" fontId="1" fillId="0" borderId="0"/>
    <xf numFmtId="49" fontId="1" fillId="0" borderId="0">
      <alignment horizontal="center"/>
    </xf>
    <xf numFmtId="0" fontId="29" fillId="2" borderId="13" applyNumberFormat="false" applyAlignment="false" applyProtection="false">
      <alignment vertical="center"/>
    </xf>
    <xf numFmtId="0" fontId="4" fillId="0" borderId="6">
      <alignment horizontal="center" vertical="center" wrapText="true"/>
      <protection locked="false"/>
    </xf>
    <xf numFmtId="0" fontId="28" fillId="0" borderId="0">
      <alignment vertical="top"/>
      <protection locked="false"/>
    </xf>
    <xf numFmtId="0" fontId="4" fillId="0" borderId="3">
      <alignment horizontal="center" vertical="center" wrapText="true"/>
      <protection locked="false"/>
    </xf>
    <xf numFmtId="0" fontId="6" fillId="0" borderId="0">
      <alignment horizontal="center" vertical="center"/>
      <protection locked="false"/>
    </xf>
    <xf numFmtId="0" fontId="4" fillId="0" borderId="6">
      <alignment horizontal="center" vertical="center"/>
    </xf>
    <xf numFmtId="0" fontId="1" fillId="0" borderId="1">
      <alignment horizontal="center"/>
    </xf>
    <xf numFmtId="0" fontId="4" fillId="0" borderId="3">
      <alignment horizontal="center" vertical="center"/>
    </xf>
    <xf numFmtId="0" fontId="1" fillId="0" borderId="0">
      <alignment vertical="center"/>
    </xf>
    <xf numFmtId="0" fontId="32" fillId="16" borderId="0" applyNumberFormat="false" applyBorder="false" applyAlignment="false" applyProtection="false">
      <alignment vertical="center"/>
    </xf>
    <xf numFmtId="0" fontId="3" fillId="0" borderId="0">
      <alignment horizontal="left" vertical="center"/>
    </xf>
    <xf numFmtId="49" fontId="4" fillId="0" borderId="6">
      <alignment horizontal="center" vertical="center" wrapText="true"/>
    </xf>
    <xf numFmtId="0" fontId="3" fillId="0" borderId="0">
      <alignment horizontal="right" vertical="center"/>
      <protection locked="false"/>
    </xf>
    <xf numFmtId="0" fontId="4" fillId="0" borderId="4">
      <alignment horizontal="center" vertical="center" wrapText="true"/>
      <protection locked="false"/>
    </xf>
    <xf numFmtId="0" fontId="1" fillId="0" borderId="0">
      <alignment horizontal="center" wrapText="true"/>
    </xf>
    <xf numFmtId="0" fontId="18" fillId="0" borderId="0">
      <alignment horizontal="center" vertical="center" wrapText="true"/>
    </xf>
    <xf numFmtId="0" fontId="3" fillId="0" borderId="0">
      <alignment horizontal="left" vertical="center"/>
      <protection locked="false"/>
    </xf>
    <xf numFmtId="0" fontId="4" fillId="0" borderId="2">
      <alignment horizontal="center" vertical="center" wrapText="true"/>
    </xf>
    <xf numFmtId="0" fontId="4" fillId="0" borderId="4">
      <alignment horizontal="center" vertical="center" wrapText="true"/>
    </xf>
    <xf numFmtId="0" fontId="19" fillId="0" borderId="1">
      <alignment horizontal="center" vertical="center" wrapText="true"/>
    </xf>
    <xf numFmtId="0" fontId="0" fillId="4" borderId="14" applyNumberFormat="false" applyFont="false" applyAlignment="false" applyProtection="false">
      <alignment vertical="center"/>
    </xf>
    <xf numFmtId="0" fontId="19" fillId="0" borderId="0">
      <alignment horizontal="center" wrapText="true"/>
    </xf>
    <xf numFmtId="0" fontId="1" fillId="0" borderId="0">
      <alignment wrapText="true"/>
    </xf>
    <xf numFmtId="0" fontId="4" fillId="0" borderId="5">
      <alignment horizontal="center" vertical="center"/>
    </xf>
    <xf numFmtId="0" fontId="4" fillId="0" borderId="1">
      <alignment horizontal="center" vertical="center"/>
    </xf>
    <xf numFmtId="0" fontId="19" fillId="0" borderId="5">
      <alignment horizontal="center" vertical="center" wrapText="true"/>
    </xf>
    <xf numFmtId="4" fontId="3" fillId="0" borderId="5">
      <alignment horizontal="right" vertical="center"/>
    </xf>
    <xf numFmtId="0" fontId="4" fillId="0" borderId="7">
      <alignment horizontal="center" vertical="center"/>
    </xf>
    <xf numFmtId="0" fontId="19" fillId="0" borderId="0">
      <alignment wrapText="true"/>
    </xf>
    <xf numFmtId="0" fontId="3" fillId="0" borderId="0">
      <alignment horizontal="right" wrapText="true"/>
    </xf>
    <xf numFmtId="0" fontId="1" fillId="0" borderId="0"/>
    <xf numFmtId="0" fontId="28" fillId="0" borderId="0">
      <alignment vertical="top"/>
      <protection locked="false"/>
    </xf>
    <xf numFmtId="0" fontId="19" fillId="0" borderId="0"/>
    <xf numFmtId="0" fontId="3" fillId="0" borderId="1">
      <alignment horizontal="left" vertical="center" wrapText="true"/>
      <protection locked="false"/>
    </xf>
    <xf numFmtId="0" fontId="3" fillId="0" borderId="10">
      <alignment horizontal="left" vertical="center"/>
    </xf>
    <xf numFmtId="0" fontId="4" fillId="0" borderId="9">
      <alignment horizontal="center" vertical="center" wrapText="true"/>
      <protection locked="false"/>
    </xf>
    <xf numFmtId="49" fontId="10" fillId="0" borderId="0">
      <protection locked="false"/>
    </xf>
    <xf numFmtId="0" fontId="4" fillId="0" borderId="1">
      <alignment horizontal="center" vertical="center" wrapText="true"/>
      <protection locked="false"/>
    </xf>
    <xf numFmtId="0" fontId="1" fillId="0" borderId="0">
      <protection locked="false"/>
    </xf>
    <xf numFmtId="0" fontId="4" fillId="0" borderId="10">
      <alignment horizontal="center" vertical="center" wrapText="true"/>
      <protection locked="false"/>
    </xf>
    <xf numFmtId="49" fontId="4" fillId="0" borderId="2">
      <alignment horizontal="center" vertical="center" wrapText="true"/>
      <protection locked="false"/>
    </xf>
    <xf numFmtId="0" fontId="3" fillId="0" borderId="1">
      <alignment horizontal="center" vertical="center" wrapText="true"/>
    </xf>
    <xf numFmtId="0" fontId="2" fillId="0" borderId="0">
      <alignment horizontal="center" vertical="center"/>
      <protection locked="false"/>
    </xf>
    <xf numFmtId="0" fontId="3" fillId="0" borderId="10">
      <alignment horizontal="right" vertical="center"/>
      <protection locked="false"/>
    </xf>
    <xf numFmtId="49" fontId="4" fillId="0" borderId="3">
      <alignment horizontal="center" vertical="center" wrapText="true"/>
      <protection locked="false"/>
    </xf>
    <xf numFmtId="0" fontId="1" fillId="0" borderId="1"/>
    <xf numFmtId="49" fontId="1" fillId="0" borderId="0"/>
    <xf numFmtId="0" fontId="1" fillId="0" borderId="5">
      <alignment horizontal="center" vertical="center" wrapText="true"/>
      <protection locked="false"/>
    </xf>
    <xf numFmtId="0" fontId="3" fillId="0" borderId="0">
      <alignment horizontal="left" vertical="center"/>
      <protection locked="false"/>
    </xf>
    <xf numFmtId="0" fontId="4" fillId="0" borderId="0">
      <alignment horizontal="left" vertical="center"/>
    </xf>
    <xf numFmtId="0" fontId="3" fillId="0" borderId="1">
      <alignment horizontal="left" vertical="center" wrapText="true"/>
    </xf>
    <xf numFmtId="0" fontId="3" fillId="0" borderId="6">
      <alignment horizontal="left" vertical="center"/>
    </xf>
    <xf numFmtId="0" fontId="4" fillId="0" borderId="4">
      <alignment horizontal="center" vertical="center" wrapText="true"/>
    </xf>
    <xf numFmtId="0" fontId="1" fillId="0" borderId="5">
      <alignment horizontal="center" vertical="center"/>
    </xf>
    <xf numFmtId="0" fontId="41" fillId="0" borderId="0" applyNumberFormat="false" applyFill="false" applyBorder="false" applyAlignment="false" applyProtection="false">
      <alignment vertical="center"/>
    </xf>
    <xf numFmtId="0" fontId="3" fillId="0" borderId="1">
      <alignment horizontal="left" vertical="center" wrapText="true"/>
      <protection locked="false"/>
    </xf>
    <xf numFmtId="0" fontId="3" fillId="0" borderId="7">
      <alignment horizontal="left" vertical="center"/>
    </xf>
    <xf numFmtId="0" fontId="2" fillId="0" borderId="0">
      <alignment horizontal="center" vertical="center" wrapText="true"/>
    </xf>
    <xf numFmtId="49" fontId="4" fillId="0" borderId="7">
      <alignment horizontal="center" vertical="center" wrapText="true"/>
    </xf>
    <xf numFmtId="0" fontId="3" fillId="0" borderId="1">
      <alignment horizontal="left" vertical="center" wrapText="true"/>
    </xf>
    <xf numFmtId="0" fontId="4" fillId="0" borderId="0"/>
    <xf numFmtId="0" fontId="4" fillId="0" borderId="0">
      <alignment wrapText="true"/>
    </xf>
  </cellStyleXfs>
  <cellXfs count="266">
    <xf numFmtId="0" fontId="0" fillId="0" borderId="0" xfId="0" applyFont="true" applyBorder="true"/>
    <xf numFmtId="49" fontId="1" fillId="0" borderId="0" xfId="0" applyNumberFormat="true" applyFont="true" applyBorder="true"/>
    <xf numFmtId="0" fontId="2" fillId="0" borderId="0" xfId="0" applyFont="true" applyBorder="true" applyAlignment="true">
      <alignment horizontal="center" vertical="center"/>
    </xf>
    <xf numFmtId="0" fontId="3" fillId="0" borderId="0" xfId="0" applyFont="true" applyBorder="true" applyAlignment="true" applyProtection="true">
      <alignment horizontal="left" vertical="center"/>
      <protection locked="false"/>
    </xf>
    <xf numFmtId="0" fontId="4" fillId="0" borderId="0" xfId="0" applyFont="true" applyBorder="true" applyAlignment="true">
      <alignment horizontal="left" vertical="center"/>
    </xf>
    <xf numFmtId="0" fontId="4" fillId="0" borderId="1" xfId="0" applyFont="true" applyBorder="true" applyAlignment="true" applyProtection="true">
      <alignment horizontal="center" vertical="center" wrapText="true"/>
      <protection locked="false"/>
    </xf>
    <xf numFmtId="0" fontId="4" fillId="0" borderId="1" xfId="0" applyFont="true" applyBorder="true" applyAlignment="true">
      <alignment horizontal="center" vertical="center" wrapText="true"/>
    </xf>
    <xf numFmtId="0" fontId="1" fillId="0" borderId="1" xfId="169" applyFont="true" applyBorder="true">
      <alignment horizontal="center" vertical="center"/>
    </xf>
    <xf numFmtId="49" fontId="5" fillId="0" borderId="1" xfId="219" applyNumberFormat="true" applyFont="true" applyBorder="true">
      <alignment horizontal="left" vertical="center" wrapText="true"/>
    </xf>
    <xf numFmtId="0" fontId="0" fillId="0" borderId="1" xfId="0" applyFont="true" applyBorder="true"/>
    <xf numFmtId="0" fontId="3" fillId="0" borderId="1" xfId="260" applyFont="true" applyBorder="true">
      <alignment horizontal="center" vertical="center" wrapText="true"/>
      <protection locked="false"/>
    </xf>
    <xf numFmtId="0" fontId="3" fillId="0" borderId="1" xfId="467" applyFont="true" applyBorder="true">
      <alignment horizontal="left" vertical="center" wrapText="true"/>
      <protection locked="false"/>
    </xf>
    <xf numFmtId="0" fontId="3" fillId="0" borderId="1" xfId="175" applyFont="true" applyBorder="true">
      <alignment horizontal="left" vertical="center" wrapText="true"/>
      <protection locked="false"/>
    </xf>
    <xf numFmtId="0" fontId="1" fillId="0" borderId="0" xfId="1" applyFont="true" applyFill="true" applyBorder="true" applyAlignment="true" applyProtection="true">
      <alignment horizontal="right" vertical="center"/>
      <protection locked="false"/>
    </xf>
    <xf numFmtId="0" fontId="4" fillId="0" borderId="0" xfId="0" applyFont="true" applyBorder="true"/>
    <xf numFmtId="0" fontId="1" fillId="0" borderId="0" xfId="0" applyFont="true" applyBorder="true" applyAlignment="true" applyProtection="true">
      <alignment horizontal="right"/>
      <protection locked="false"/>
    </xf>
    <xf numFmtId="0" fontId="4" fillId="0" borderId="1" xfId="0" applyFont="true" applyBorder="true" applyAlignment="true">
      <alignment horizontal="center" vertical="center"/>
    </xf>
    <xf numFmtId="0" fontId="1" fillId="0" borderId="1" xfId="133" applyFont="true" applyBorder="true">
      <alignment horizontal="center" vertical="center"/>
      <protection locked="false"/>
    </xf>
    <xf numFmtId="181" fontId="5" fillId="0" borderId="1" xfId="0" applyNumberFormat="true" applyFont="true" applyBorder="true" applyAlignment="true">
      <alignment horizontal="right" vertical="center"/>
    </xf>
    <xf numFmtId="49" fontId="1" fillId="0" borderId="0" xfId="415" applyNumberFormat="true" applyFont="true" applyBorder="true"/>
    <xf numFmtId="0" fontId="2" fillId="0" borderId="0" xfId="196" applyFont="true" applyBorder="true">
      <alignment horizontal="center" vertical="center"/>
    </xf>
    <xf numFmtId="0" fontId="4" fillId="0" borderId="0" xfId="454" applyFont="true" applyBorder="true">
      <alignment horizontal="left" vertical="center"/>
    </xf>
    <xf numFmtId="0" fontId="4" fillId="0" borderId="2" xfId="209" applyFont="true" applyBorder="true">
      <alignment horizontal="center" vertical="center" wrapText="true"/>
      <protection locked="false"/>
    </xf>
    <xf numFmtId="0" fontId="4" fillId="0" borderId="2" xfId="188" applyFont="true" applyBorder="true">
      <alignment horizontal="center" vertical="center" wrapText="true"/>
    </xf>
    <xf numFmtId="0" fontId="4" fillId="0" borderId="3" xfId="303" applyFont="true" applyBorder="true">
      <alignment horizontal="center" vertical="center" wrapText="true"/>
      <protection locked="false"/>
    </xf>
    <xf numFmtId="0" fontId="4" fillId="0" borderId="3" xfId="182" applyFont="true" applyBorder="true">
      <alignment horizontal="center" vertical="center" wrapText="true"/>
    </xf>
    <xf numFmtId="0" fontId="4" fillId="0" borderId="4" xfId="280" applyFont="true" applyBorder="true">
      <alignment horizontal="center" vertical="center" wrapText="true"/>
      <protection locked="false"/>
    </xf>
    <xf numFmtId="0" fontId="4" fillId="0" borderId="4" xfId="160" applyFont="true" applyBorder="true">
      <alignment horizontal="center" vertical="center" wrapText="true"/>
    </xf>
    <xf numFmtId="0" fontId="3" fillId="0" borderId="1" xfId="14" applyFont="true" applyBorder="true">
      <alignment horizontal="left" vertical="center" wrapText="true"/>
    </xf>
    <xf numFmtId="0" fontId="1" fillId="0" borderId="5" xfId="377" applyFont="true" applyBorder="true">
      <alignment horizontal="center" vertical="center" wrapText="true"/>
      <protection locked="false"/>
    </xf>
    <xf numFmtId="0" fontId="3" fillId="0" borderId="6" xfId="11" applyFont="true" applyBorder="true">
      <alignment horizontal="left" vertical="center"/>
    </xf>
    <xf numFmtId="0" fontId="4" fillId="0" borderId="0" xfId="238" applyFont="true" applyBorder="true"/>
    <xf numFmtId="0" fontId="4" fillId="0" borderId="2" xfId="181" applyFont="true" applyBorder="true">
      <alignment horizontal="center" vertical="center"/>
    </xf>
    <xf numFmtId="0" fontId="4" fillId="0" borderId="3" xfId="7" applyFont="true" applyBorder="true">
      <alignment horizontal="center" vertical="center"/>
    </xf>
    <xf numFmtId="0" fontId="4" fillId="0" borderId="4" xfId="159" applyFont="true" applyBorder="true">
      <alignment horizontal="center" vertical="center"/>
    </xf>
    <xf numFmtId="0" fontId="3" fillId="0" borderId="7" xfId="4" applyFont="true" applyBorder="true">
      <alignment horizontal="left" vertical="center"/>
    </xf>
    <xf numFmtId="0" fontId="4" fillId="0" borderId="5" xfId="187" applyFont="true" applyBorder="true">
      <alignment horizontal="center" vertical="center"/>
    </xf>
    <xf numFmtId="0" fontId="4" fillId="0" borderId="6" xfId="237" applyFont="true" applyBorder="true">
      <alignment horizontal="center" vertical="center"/>
    </xf>
    <xf numFmtId="0" fontId="4" fillId="0" borderId="7" xfId="215" applyFont="true" applyBorder="true">
      <alignment horizontal="center" vertical="center"/>
    </xf>
    <xf numFmtId="0" fontId="6" fillId="0" borderId="0" xfId="27" applyFont="true" applyBorder="true">
      <alignment horizontal="center" vertical="center" wrapText="true"/>
    </xf>
    <xf numFmtId="0" fontId="3" fillId="0" borderId="0" xfId="0" applyFont="true" applyBorder="true" applyAlignment="true">
      <alignment horizontal="left" vertical="center"/>
    </xf>
    <xf numFmtId="0" fontId="4" fillId="0" borderId="1" xfId="272" applyFont="true" applyBorder="true">
      <alignment horizontal="center" vertical="center" wrapText="true"/>
    </xf>
    <xf numFmtId="0" fontId="3" fillId="0" borderId="1" xfId="276" applyFont="true" applyBorder="true">
      <alignment horizontal="center" vertical="center" wrapText="true"/>
      <protection locked="false"/>
    </xf>
    <xf numFmtId="0" fontId="3" fillId="0" borderId="7" xfId="576" applyFont="true" applyBorder="true">
      <alignment vertical="center" wrapText="true"/>
      <protection locked="false"/>
    </xf>
    <xf numFmtId="0" fontId="7" fillId="0" borderId="0" xfId="235" applyNumberFormat="true" applyFont="true" applyFill="true" applyBorder="true" applyAlignment="true" applyProtection="true">
      <alignment horizontal="right" vertical="center"/>
    </xf>
    <xf numFmtId="0" fontId="4" fillId="0" borderId="5" xfId="581" applyFont="true" applyBorder="true">
      <alignment horizontal="center" vertical="center" wrapText="true"/>
    </xf>
    <xf numFmtId="0" fontId="4" fillId="0" borderId="6" xfId="22" applyFont="true" applyBorder="true">
      <alignment horizontal="center" vertical="center" wrapText="true"/>
    </xf>
    <xf numFmtId="0" fontId="4" fillId="0" borderId="7" xfId="485" applyFont="true" applyBorder="true">
      <alignment horizontal="center" vertical="center" wrapText="true"/>
    </xf>
    <xf numFmtId="0" fontId="6" fillId="0" borderId="0" xfId="0" applyFont="true" applyBorder="true" applyAlignment="true">
      <alignment horizontal="center" vertical="center"/>
    </xf>
    <xf numFmtId="0" fontId="4" fillId="0" borderId="1" xfId="146" applyFont="true" applyBorder="true">
      <alignment horizontal="center" vertical="center"/>
      <protection locked="false"/>
    </xf>
    <xf numFmtId="0" fontId="4" fillId="0" borderId="1" xfId="642" applyFont="true" applyBorder="true">
      <alignment horizontal="center" vertical="center" wrapText="true"/>
      <protection locked="false"/>
    </xf>
    <xf numFmtId="0" fontId="2" fillId="0" borderId="0" xfId="0" applyFont="true" applyBorder="true" applyAlignment="true" applyProtection="true">
      <alignment horizontal="center" vertical="center"/>
      <protection locked="false"/>
    </xf>
    <xf numFmtId="0" fontId="3" fillId="0" borderId="0" xfId="1" applyFont="true" applyFill="true" applyBorder="true" applyAlignment="true" applyProtection="true">
      <alignment horizontal="right" vertical="center"/>
      <protection locked="false"/>
    </xf>
    <xf numFmtId="0" fontId="1" fillId="0" borderId="0" xfId="514" applyFont="true" applyBorder="true">
      <alignment horizontal="right" vertical="center"/>
    </xf>
    <xf numFmtId="0" fontId="8" fillId="0" borderId="0" xfId="38" applyFont="true" applyBorder="true">
      <alignment horizontal="center" vertical="center" wrapText="true"/>
    </xf>
    <xf numFmtId="0" fontId="8" fillId="0" borderId="0" xfId="33" applyFont="true" applyBorder="true">
      <alignment horizontal="center" vertical="center"/>
    </xf>
    <xf numFmtId="0" fontId="4" fillId="0" borderId="0" xfId="0" applyFont="true" applyBorder="true" applyAlignment="true">
      <alignment horizontal="left" vertical="center" wrapText="true"/>
    </xf>
    <xf numFmtId="0" fontId="4" fillId="0" borderId="0" xfId="286" applyFont="true" applyBorder="true">
      <alignment wrapText="true"/>
    </xf>
    <xf numFmtId="0" fontId="4" fillId="0" borderId="0" xfId="289" applyFont="true" applyBorder="true">
      <alignment horizontal="right" wrapText="true"/>
    </xf>
    <xf numFmtId="0" fontId="4" fillId="0" borderId="1" xfId="517" applyFont="true" applyBorder="true">
      <alignment horizontal="center" vertical="center" wrapText="true"/>
    </xf>
    <xf numFmtId="0" fontId="4" fillId="0" borderId="1" xfId="34" applyFont="true" applyBorder="true">
      <alignment horizontal="center" vertical="center"/>
    </xf>
    <xf numFmtId="0" fontId="4" fillId="0" borderId="1" xfId="157" applyFont="true" applyBorder="true">
      <alignment vertical="center" wrapText="true"/>
    </xf>
    <xf numFmtId="0" fontId="9" fillId="0" borderId="0" xfId="288" applyFont="true" applyBorder="true">
      <alignment vertical="top"/>
    </xf>
    <xf numFmtId="0" fontId="4" fillId="0" borderId="0" xfId="516" applyFont="true" applyBorder="true">
      <protection locked="false"/>
    </xf>
    <xf numFmtId="0" fontId="4" fillId="0" borderId="1" xfId="0" applyFont="true" applyBorder="true" applyAlignment="true" applyProtection="true">
      <alignment horizontal="center" vertical="center"/>
      <protection locked="false"/>
    </xf>
    <xf numFmtId="0" fontId="4" fillId="0" borderId="0" xfId="446" applyFont="true" applyBorder="true">
      <alignment horizontal="right" vertical="center"/>
      <protection locked="false"/>
    </xf>
    <xf numFmtId="0" fontId="1" fillId="0" borderId="1" xfId="431" applyFont="true" applyBorder="true">
      <alignment horizontal="center"/>
    </xf>
    <xf numFmtId="0" fontId="1" fillId="0" borderId="0" xfId="46" applyFont="true" applyBorder="true">
      <alignment wrapText="true"/>
    </xf>
    <xf numFmtId="0" fontId="1" fillId="0" borderId="0" xfId="643" applyFont="true" applyBorder="true">
      <protection locked="false"/>
    </xf>
    <xf numFmtId="0" fontId="2" fillId="0" borderId="0" xfId="662" applyFont="true" applyBorder="true">
      <alignment horizontal="center" vertical="center" wrapText="true"/>
    </xf>
    <xf numFmtId="0" fontId="2" fillId="0" borderId="0" xfId="84" applyFont="true" applyBorder="true">
      <alignment horizontal="center" vertical="center"/>
      <protection locked="false"/>
    </xf>
    <xf numFmtId="0" fontId="3" fillId="0" borderId="0" xfId="44" applyFont="true" applyBorder="true">
      <alignment horizontal="left" vertical="center" wrapText="true"/>
    </xf>
    <xf numFmtId="0" fontId="4" fillId="0" borderId="8" xfId="130" applyFont="true" applyBorder="true">
      <alignment horizontal="center" vertical="center" wrapText="true"/>
    </xf>
    <xf numFmtId="0" fontId="4" fillId="0" borderId="8" xfId="120" applyFont="true" applyBorder="true">
      <alignment horizontal="center" vertical="center" wrapText="true"/>
      <protection locked="false"/>
    </xf>
    <xf numFmtId="0" fontId="4" fillId="0" borderId="9" xfId="127" applyFont="true" applyBorder="true">
      <alignment horizontal="center" vertical="center" wrapText="true"/>
    </xf>
    <xf numFmtId="0" fontId="4" fillId="0" borderId="9" xfId="640" applyFont="true" applyBorder="true">
      <alignment horizontal="center" vertical="center" wrapText="true"/>
      <protection locked="false"/>
    </xf>
    <xf numFmtId="0" fontId="4" fillId="0" borderId="10" xfId="124" applyFont="true" applyBorder="true">
      <alignment horizontal="center" vertical="center" wrapText="true"/>
    </xf>
    <xf numFmtId="0" fontId="4" fillId="0" borderId="10" xfId="644" applyFont="true" applyBorder="true">
      <alignment horizontal="center" vertical="center" wrapText="true"/>
      <protection locked="false"/>
    </xf>
    <xf numFmtId="0" fontId="3" fillId="0" borderId="10" xfId="148" applyFont="true" applyBorder="true">
      <alignment horizontal="left" vertical="center" wrapText="true"/>
    </xf>
    <xf numFmtId="0" fontId="3" fillId="0" borderId="10" xfId="648" applyFont="true" applyBorder="true">
      <alignment horizontal="right" vertical="center"/>
      <protection locked="false"/>
    </xf>
    <xf numFmtId="0" fontId="3" fillId="0" borderId="11" xfId="40" applyFont="true" applyBorder="true">
      <alignment horizontal="center" vertical="center"/>
    </xf>
    <xf numFmtId="0" fontId="3" fillId="0" borderId="12" xfId="121" applyFont="true" applyBorder="true">
      <alignment horizontal="left" vertical="center"/>
    </xf>
    <xf numFmtId="0" fontId="3" fillId="0" borderId="10" xfId="639" applyFont="true" applyBorder="true">
      <alignment horizontal="left" vertical="center"/>
    </xf>
    <xf numFmtId="0" fontId="3" fillId="0" borderId="0" xfId="358" applyFont="true" applyBorder="true">
      <alignment vertical="top" wrapText="true"/>
      <protection locked="false"/>
    </xf>
    <xf numFmtId="0" fontId="2" fillId="0" borderId="0" xfId="89" applyFont="true" applyBorder="true">
      <alignment horizontal="center" vertical="center" wrapText="true"/>
      <protection locked="false"/>
    </xf>
    <xf numFmtId="0" fontId="4" fillId="0" borderId="6" xfId="85" applyFont="true" applyBorder="true">
      <alignment horizontal="center" vertical="center" wrapText="true"/>
      <protection locked="false"/>
    </xf>
    <xf numFmtId="0" fontId="3" fillId="0" borderId="0" xfId="74" applyFont="true" applyBorder="true">
      <alignment horizontal="right" vertical="center"/>
      <protection locked="false"/>
    </xf>
    <xf numFmtId="0" fontId="3" fillId="0" borderId="0" xfId="357" applyFont="true" applyBorder="true">
      <alignment horizontal="right"/>
      <protection locked="false"/>
    </xf>
    <xf numFmtId="0" fontId="4" fillId="0" borderId="6" xfId="427" applyFont="true" applyBorder="true">
      <alignment horizontal="center" vertical="center"/>
      <protection locked="false"/>
    </xf>
    <xf numFmtId="0" fontId="4" fillId="0" borderId="12" xfId="80" applyFont="true" applyBorder="true">
      <alignment horizontal="center" vertical="center" wrapText="true"/>
    </xf>
    <xf numFmtId="0" fontId="4" fillId="0" borderId="12" xfId="435" applyFont="true" applyBorder="true">
      <alignment horizontal="center" vertical="center"/>
      <protection locked="false"/>
    </xf>
    <xf numFmtId="0" fontId="3" fillId="0" borderId="0" xfId="374" applyFont="true" applyBorder="true">
      <alignment horizontal="right" vertical="center" wrapText="true"/>
      <protection locked="false"/>
    </xf>
    <xf numFmtId="0" fontId="3" fillId="0" borderId="0" xfId="442" applyFont="true" applyBorder="true">
      <alignment horizontal="right" vertical="center" wrapText="true"/>
    </xf>
    <xf numFmtId="0" fontId="3" fillId="0" borderId="0" xfId="426" applyFont="true" applyBorder="true">
      <alignment horizontal="right" wrapText="true"/>
      <protection locked="false"/>
    </xf>
    <xf numFmtId="0" fontId="3" fillId="0" borderId="0" xfId="0" applyFont="true" applyBorder="true" applyAlignment="true">
      <alignment horizontal="right" wrapText="true"/>
    </xf>
    <xf numFmtId="0" fontId="4" fillId="0" borderId="12" xfId="434" applyFont="true" applyBorder="true">
      <alignment horizontal="center" vertical="center" wrapText="true"/>
      <protection locked="false"/>
    </xf>
    <xf numFmtId="0" fontId="4" fillId="0" borderId="10" xfId="68" applyFont="true" applyBorder="true">
      <alignment horizontal="center" vertical="center"/>
    </xf>
    <xf numFmtId="49" fontId="5" fillId="0" borderId="1" xfId="219" applyNumberFormat="true" applyFont="true" applyBorder="true" applyAlignment="true">
      <alignment horizontal="left" vertical="center" wrapText="true" indent="1"/>
    </xf>
    <xf numFmtId="0" fontId="4" fillId="0" borderId="10" xfId="150" applyFont="true" applyBorder="true">
      <alignment horizontal="center" vertical="center"/>
      <protection locked="false"/>
    </xf>
    <xf numFmtId="0" fontId="3" fillId="0" borderId="10" xfId="76" applyFont="true" applyBorder="true">
      <alignment horizontal="right" vertical="center"/>
    </xf>
    <xf numFmtId="0" fontId="3" fillId="0" borderId="0" xfId="479" applyFont="true" applyBorder="true">
      <alignment horizontal="right" vertical="center"/>
    </xf>
    <xf numFmtId="0" fontId="3" fillId="0" borderId="0" xfId="0" applyFont="true" applyBorder="true" applyAlignment="true">
      <alignment horizontal="right"/>
    </xf>
    <xf numFmtId="0" fontId="10" fillId="0" borderId="0" xfId="521" applyFont="true" applyBorder="true">
      <alignment horizontal="right"/>
      <protection locked="false"/>
    </xf>
    <xf numFmtId="49" fontId="10" fillId="0" borderId="0" xfId="641" applyNumberFormat="true" applyFont="true" applyBorder="true">
      <protection locked="false"/>
    </xf>
    <xf numFmtId="0" fontId="1" fillId="0" borderId="0" xfId="360" applyFont="true" applyBorder="true">
      <alignment horizontal="right"/>
    </xf>
    <xf numFmtId="0" fontId="11" fillId="0" borderId="0" xfId="523" applyFont="true" applyBorder="true">
      <alignment horizontal="center" vertical="center" wrapText="true"/>
      <protection locked="false"/>
    </xf>
    <xf numFmtId="0" fontId="11" fillId="0" borderId="0" xfId="83" applyFont="true" applyBorder="true">
      <alignment horizontal="center" vertical="center"/>
      <protection locked="false"/>
    </xf>
    <xf numFmtId="0" fontId="11" fillId="0" borderId="0" xfId="429" applyFont="true" applyBorder="true">
      <alignment horizontal="center" vertical="center"/>
    </xf>
    <xf numFmtId="0" fontId="3" fillId="0" borderId="0" xfId="378" applyFont="true" applyBorder="true">
      <alignment horizontal="left" vertical="center"/>
      <protection locked="false"/>
    </xf>
    <xf numFmtId="0" fontId="4" fillId="0" borderId="2" xfId="529" applyFont="true" applyBorder="true">
      <alignment horizontal="center" vertical="center"/>
      <protection locked="false"/>
    </xf>
    <xf numFmtId="49" fontId="4" fillId="0" borderId="2" xfId="645" applyNumberFormat="true" applyFont="true" applyBorder="true">
      <alignment horizontal="center" vertical="center" wrapText="true"/>
      <protection locked="false"/>
    </xf>
    <xf numFmtId="0" fontId="4" fillId="0" borderId="3" xfId="265" applyFont="true" applyBorder="true">
      <alignment horizontal="center" vertical="center"/>
      <protection locked="false"/>
    </xf>
    <xf numFmtId="49" fontId="4" fillId="0" borderId="3" xfId="649" applyNumberFormat="true" applyFont="true" applyBorder="true">
      <alignment horizontal="center" vertical="center" wrapText="true"/>
      <protection locked="false"/>
    </xf>
    <xf numFmtId="49" fontId="4" fillId="0" borderId="1" xfId="91" applyNumberFormat="true" applyFont="true" applyBorder="true">
      <alignment horizontal="center" vertical="center"/>
      <protection locked="false"/>
    </xf>
    <xf numFmtId="0" fontId="3" fillId="0" borderId="1" xfId="201" applyFont="true" applyBorder="true">
      <alignment horizontal="left" vertical="center" wrapText="true"/>
      <protection locked="false"/>
    </xf>
    <xf numFmtId="0" fontId="1" fillId="0" borderId="6" xfId="582" applyFont="true" applyBorder="true">
      <alignment horizontal="center" vertical="center"/>
      <protection locked="false"/>
    </xf>
    <xf numFmtId="0" fontId="1" fillId="0" borderId="7" xfId="78" applyFont="true" applyBorder="true">
      <alignment horizontal="center" vertical="center"/>
      <protection locked="false"/>
    </xf>
    <xf numFmtId="0" fontId="3" fillId="0" borderId="0" xfId="49" applyFont="true" applyBorder="true">
      <alignment horizontal="right"/>
    </xf>
    <xf numFmtId="0" fontId="1" fillId="0" borderId="0" xfId="0" applyFont="true" applyBorder="true" applyAlignment="true">
      <alignment horizontal="right"/>
    </xf>
    <xf numFmtId="0" fontId="11" fillId="0" borderId="0" xfId="0" applyFont="true" applyBorder="true" applyAlignment="true">
      <alignment horizontal="center" vertical="center"/>
    </xf>
    <xf numFmtId="49" fontId="4" fillId="0" borderId="1" xfId="645" applyNumberFormat="true" applyFont="true" applyBorder="true">
      <alignment horizontal="center" vertical="center" wrapText="true"/>
      <protection locked="false"/>
    </xf>
    <xf numFmtId="49" fontId="4" fillId="0" borderId="1" xfId="649" applyNumberFormat="true" applyFont="true" applyBorder="true">
      <alignment horizontal="center" vertical="center" wrapText="true"/>
      <protection locked="false"/>
    </xf>
    <xf numFmtId="0" fontId="1" fillId="0" borderId="1" xfId="0" applyFont="true" applyBorder="true" applyAlignment="true" applyProtection="true">
      <alignment horizontal="center" vertical="center"/>
      <protection locked="false"/>
    </xf>
    <xf numFmtId="0" fontId="1" fillId="0" borderId="1" xfId="78" applyFont="true" applyBorder="true">
      <alignment horizontal="center" vertical="center"/>
      <protection locked="false"/>
    </xf>
    <xf numFmtId="0" fontId="6" fillId="0" borderId="0" xfId="369" applyFont="true" applyBorder="true">
      <alignment horizontal="center" vertical="center"/>
    </xf>
    <xf numFmtId="0" fontId="12" fillId="0" borderId="0" xfId="0" applyFont="true" applyBorder="true"/>
    <xf numFmtId="0" fontId="13" fillId="0" borderId="1" xfId="0" applyFont="true" applyBorder="true" applyAlignment="true">
      <alignment horizontal="center" vertical="center"/>
    </xf>
    <xf numFmtId="0" fontId="14" fillId="0" borderId="1" xfId="0" applyFont="true" applyBorder="true" applyAlignment="true">
      <alignment horizontal="center" vertical="center"/>
    </xf>
    <xf numFmtId="0" fontId="15" fillId="0" borderId="1" xfId="0" applyFont="true" applyBorder="true" applyAlignment="true">
      <alignment horizontal="center" vertical="center" wrapText="true"/>
    </xf>
    <xf numFmtId="0" fontId="15" fillId="0" borderId="1" xfId="0" applyFont="true" applyBorder="true" applyAlignment="true" applyProtection="true">
      <alignment horizontal="center" vertical="center"/>
      <protection locked="false"/>
    </xf>
    <xf numFmtId="0" fontId="15" fillId="0" borderId="1" xfId="0" applyFont="true" applyBorder="true" applyAlignment="true" applyProtection="true">
      <alignment horizontal="center" vertical="center" wrapText="true"/>
      <protection locked="false"/>
    </xf>
    <xf numFmtId="0" fontId="3" fillId="0" borderId="1" xfId="530" applyFont="true" applyBorder="true">
      <alignment vertical="center" wrapText="true"/>
    </xf>
    <xf numFmtId="0" fontId="3" fillId="0" borderId="1" xfId="646" applyFont="true" applyBorder="true">
      <alignment horizontal="center" vertical="center" wrapText="true"/>
    </xf>
    <xf numFmtId="0" fontId="3" fillId="0" borderId="1" xfId="79" applyFont="true" applyBorder="true">
      <alignment horizontal="center" vertical="center"/>
      <protection locked="false"/>
    </xf>
    <xf numFmtId="0" fontId="13" fillId="0" borderId="1" xfId="0" applyFont="true" applyBorder="true" applyAlignment="true">
      <alignment horizontal="center" vertical="center" wrapText="true"/>
    </xf>
    <xf numFmtId="0" fontId="16" fillId="0" borderId="1" xfId="0" applyFont="true" applyBorder="true" applyAlignment="true">
      <alignment horizontal="center" vertical="center"/>
    </xf>
    <xf numFmtId="0" fontId="17" fillId="0" borderId="1" xfId="0" applyFont="true" applyBorder="true" applyAlignment="true">
      <alignment horizontal="center" vertical="center" wrapText="true"/>
    </xf>
    <xf numFmtId="0" fontId="0" fillId="0" borderId="1" xfId="0" applyFont="true" applyBorder="true" applyAlignment="true">
      <alignment horizontal="center" vertical="center"/>
    </xf>
    <xf numFmtId="0" fontId="17" fillId="0" borderId="1" xfId="0" applyFont="true" applyBorder="true" applyAlignment="true" applyProtection="true">
      <alignment horizontal="center" vertical="center"/>
      <protection locked="false"/>
    </xf>
    <xf numFmtId="0" fontId="3" fillId="0" borderId="0" xfId="0" applyFont="true" applyBorder="true" applyAlignment="true" applyProtection="true">
      <alignment horizontal="right" vertical="center"/>
      <protection locked="false"/>
    </xf>
    <xf numFmtId="0" fontId="1" fillId="0" borderId="0" xfId="0" applyFont="true" applyBorder="true" applyAlignment="true">
      <alignment vertical="top"/>
    </xf>
    <xf numFmtId="0" fontId="1" fillId="0" borderId="1" xfId="0" applyFont="true" applyBorder="true" applyAlignment="true" applyProtection="true">
      <alignment horizontal="center" vertical="center" wrapText="true"/>
      <protection locked="false"/>
    </xf>
    <xf numFmtId="0" fontId="3" fillId="0" borderId="1" xfId="11" applyFont="true" applyBorder="true">
      <alignment horizontal="left" vertical="center"/>
    </xf>
    <xf numFmtId="0" fontId="4" fillId="0" borderId="1" xfId="182" applyFont="true" applyBorder="true">
      <alignment horizontal="center" vertical="center" wrapText="true"/>
    </xf>
    <xf numFmtId="0" fontId="3" fillId="0" borderId="1" xfId="4" applyFont="true" applyBorder="true">
      <alignment horizontal="left" vertical="center"/>
    </xf>
    <xf numFmtId="0" fontId="4" fillId="0" borderId="1" xfId="123" applyFont="true" applyBorder="true">
      <alignment horizontal="center" vertical="center"/>
    </xf>
    <xf numFmtId="0" fontId="4" fillId="0" borderId="1" xfId="589" applyFont="true" applyBorder="true">
      <alignment horizontal="center" vertical="center" wrapText="true"/>
      <protection locked="false"/>
    </xf>
    <xf numFmtId="0" fontId="3" fillId="0" borderId="0" xfId="0" applyFont="true" applyBorder="true" applyAlignment="true">
      <alignment horizontal="right" vertical="center"/>
    </xf>
    <xf numFmtId="0" fontId="1" fillId="0" borderId="0" xfId="532" applyFont="true" applyBorder="true">
      <alignment vertical="top"/>
      <protection locked="false"/>
    </xf>
    <xf numFmtId="49" fontId="1" fillId="0" borderId="0" xfId="539" applyNumberFormat="true" applyFont="true" applyBorder="true">
      <protection locked="false"/>
    </xf>
    <xf numFmtId="0" fontId="4" fillId="0" borderId="0" xfId="275" applyFont="true" applyBorder="true">
      <alignment horizontal="left" vertical="center"/>
      <protection locked="false"/>
    </xf>
    <xf numFmtId="0" fontId="4" fillId="0" borderId="1" xfId="209" applyFont="true" applyBorder="true">
      <alignment horizontal="center" vertical="center" wrapText="true"/>
      <protection locked="false"/>
    </xf>
    <xf numFmtId="0" fontId="4" fillId="0" borderId="1" xfId="303" applyFont="true" applyBorder="true">
      <alignment horizontal="center" vertical="center" wrapText="true"/>
      <protection locked="false"/>
    </xf>
    <xf numFmtId="0" fontId="4" fillId="0" borderId="1" xfId="265" applyFont="true" applyBorder="true">
      <alignment horizontal="center" vertical="center"/>
      <protection locked="false"/>
    </xf>
    <xf numFmtId="0" fontId="4" fillId="0" borderId="1" xfId="7" applyFont="true" applyBorder="true">
      <alignment horizontal="center" vertical="center"/>
    </xf>
    <xf numFmtId="0" fontId="4" fillId="0" borderId="1" xfId="505" applyFont="true" applyBorder="true">
      <alignment horizontal="center" vertical="center"/>
      <protection locked="false"/>
    </xf>
    <xf numFmtId="0" fontId="3" fillId="0" borderId="1" xfId="311" applyFont="true" applyBorder="true">
      <alignment horizontal="left" vertical="center"/>
    </xf>
    <xf numFmtId="49" fontId="5" fillId="0" borderId="1" xfId="219" applyNumberFormat="true" applyFont="true" applyBorder="true" applyAlignment="true">
      <alignment horizontal="left" vertical="center" wrapText="true" indent="2"/>
    </xf>
    <xf numFmtId="0" fontId="1" fillId="0" borderId="0" xfId="0" applyFont="true" applyBorder="true" applyProtection="true">
      <protection locked="false"/>
    </xf>
    <xf numFmtId="0" fontId="4" fillId="0" borderId="0" xfId="0" applyFont="true" applyBorder="true" applyProtection="true">
      <protection locked="false"/>
    </xf>
    <xf numFmtId="0" fontId="4" fillId="0" borderId="1" xfId="549" applyFont="true" applyBorder="true">
      <alignment horizontal="center" vertical="center" wrapText="true"/>
      <protection locked="false"/>
    </xf>
    <xf numFmtId="0" fontId="4" fillId="0" borderId="1" xfId="556" applyFont="true" applyBorder="true">
      <alignment horizontal="center" vertical="center" wrapText="true"/>
      <protection locked="false"/>
    </xf>
    <xf numFmtId="0" fontId="4" fillId="0" borderId="1" xfId="280" applyFont="true" applyBorder="true">
      <alignment horizontal="center" vertical="center" wrapText="true"/>
      <protection locked="false"/>
    </xf>
    <xf numFmtId="0" fontId="4" fillId="0" borderId="1" xfId="85" applyFont="true" applyBorder="true">
      <alignment horizontal="center" vertical="center" wrapText="true"/>
      <protection locked="false"/>
    </xf>
    <xf numFmtId="0" fontId="1" fillId="0" borderId="1" xfId="561" applyFont="true" applyBorder="true">
      <alignment horizontal="center"/>
    </xf>
    <xf numFmtId="0" fontId="1" fillId="0" borderId="1" xfId="377" applyFont="true" applyBorder="true">
      <alignment horizontal="center" vertical="center" wrapText="true"/>
      <protection locked="false"/>
    </xf>
    <xf numFmtId="0" fontId="3" fillId="0" borderId="1" xfId="413" applyFont="true" applyBorder="true">
      <alignment horizontal="left" vertical="center"/>
      <protection locked="false"/>
    </xf>
    <xf numFmtId="0" fontId="3" fillId="0" borderId="1" xfId="322" applyFont="true" applyBorder="true">
      <alignment horizontal="left" vertical="center"/>
      <protection locked="false"/>
    </xf>
    <xf numFmtId="0" fontId="1" fillId="0" borderId="0" xfId="619" applyFont="true" applyBorder="true">
      <alignment horizontal="center" wrapText="true"/>
    </xf>
    <xf numFmtId="0" fontId="18" fillId="0" borderId="0" xfId="620" applyFont="true" applyBorder="true">
      <alignment horizontal="center" vertical="center" wrapText="true"/>
    </xf>
    <xf numFmtId="0" fontId="19" fillId="0" borderId="1" xfId="624" applyFont="true" applyBorder="true">
      <alignment horizontal="center" vertical="center" wrapText="true"/>
    </xf>
    <xf numFmtId="0" fontId="19" fillId="0" borderId="1" xfId="630" applyFont="true" applyBorder="true">
      <alignment horizontal="center" vertical="center" wrapText="true"/>
    </xf>
    <xf numFmtId="0" fontId="3" fillId="0" borderId="0" xfId="253" applyFont="true" applyBorder="true">
      <alignment horizontal="right" wrapText="true"/>
    </xf>
    <xf numFmtId="181" fontId="20" fillId="0" borderId="0" xfId="0" applyNumberFormat="true" applyFont="true" applyBorder="true" applyAlignment="true">
      <alignment horizontal="right" vertical="center"/>
    </xf>
    <xf numFmtId="0" fontId="21" fillId="0" borderId="0" xfId="430" applyFont="true" applyBorder="true">
      <alignment horizontal="center" vertical="center"/>
    </xf>
    <xf numFmtId="0" fontId="22" fillId="0" borderId="1" xfId="0" applyFont="true" applyBorder="true" applyAlignment="true">
      <alignment horizontal="center" vertical="center"/>
    </xf>
    <xf numFmtId="49" fontId="22" fillId="0" borderId="1" xfId="0" applyNumberFormat="true" applyFont="true" applyBorder="true" applyAlignment="true">
      <alignment horizontal="center" vertical="center" wrapText="true"/>
    </xf>
    <xf numFmtId="49" fontId="22" fillId="0" borderId="1" xfId="616" applyNumberFormat="true" applyFont="true" applyBorder="true">
      <alignment horizontal="center" vertical="center" wrapText="true"/>
    </xf>
    <xf numFmtId="49" fontId="22" fillId="0" borderId="1" xfId="0" applyNumberFormat="true" applyFont="true" applyBorder="true" applyAlignment="true">
      <alignment horizontal="center" vertical="center"/>
    </xf>
    <xf numFmtId="49" fontId="23" fillId="0" borderId="1" xfId="0" applyNumberFormat="true" applyFont="true" applyBorder="true" applyAlignment="true">
      <alignment horizontal="center" vertical="center"/>
    </xf>
    <xf numFmtId="0" fontId="22" fillId="0" borderId="1" xfId="0" applyFont="true" applyBorder="true"/>
    <xf numFmtId="0" fontId="22" fillId="0" borderId="1" xfId="0" applyFont="true" applyBorder="true" applyAlignment="true">
      <alignment horizontal="left" indent="1"/>
    </xf>
    <xf numFmtId="0" fontId="22" fillId="0" borderId="1" xfId="466" applyFont="true" applyBorder="true">
      <alignment horizontal="center" vertical="center"/>
    </xf>
    <xf numFmtId="0" fontId="22" fillId="0" borderId="1" xfId="449" applyFont="true" applyBorder="true">
      <alignment horizontal="center" vertical="center"/>
    </xf>
    <xf numFmtId="0" fontId="22" fillId="0" borderId="1" xfId="457" applyFont="true" applyBorder="true">
      <alignment horizontal="center" vertical="center"/>
    </xf>
    <xf numFmtId="49" fontId="23" fillId="0" borderId="1" xfId="0" applyNumberFormat="true" applyFont="true" applyBorder="true" applyAlignment="true" applyProtection="true">
      <alignment horizontal="center" vertical="center"/>
      <protection locked="false"/>
    </xf>
    <xf numFmtId="181" fontId="24" fillId="0" borderId="1" xfId="0" applyNumberFormat="true" applyFont="true" applyBorder="true" applyAlignment="true">
      <alignment horizontal="right" vertical="center"/>
    </xf>
    <xf numFmtId="181" fontId="24" fillId="0" borderId="1" xfId="0" applyNumberFormat="true" applyFont="true" applyBorder="true" applyAlignment="true">
      <alignment horizontal="right" vertical="center" indent="1"/>
    </xf>
    <xf numFmtId="181" fontId="24" fillId="0" borderId="1" xfId="0" applyNumberFormat="true" applyFont="true" applyBorder="true" applyAlignment="true">
      <alignment horizontal="center" vertical="center"/>
    </xf>
    <xf numFmtId="0" fontId="22" fillId="0" borderId="1" xfId="0" applyFont="true" applyBorder="true" applyAlignment="true" applyProtection="true">
      <alignment horizontal="center" vertical="center"/>
      <protection locked="false"/>
    </xf>
    <xf numFmtId="0" fontId="22" fillId="0" borderId="1" xfId="427" applyFont="true" applyBorder="true">
      <alignment horizontal="center" vertical="center"/>
      <protection locked="false"/>
    </xf>
    <xf numFmtId="0" fontId="22" fillId="0" borderId="1" xfId="553" applyFont="true" applyBorder="true">
      <alignment horizontal="center" vertical="center"/>
      <protection locked="false"/>
    </xf>
    <xf numFmtId="0" fontId="0" fillId="0" borderId="0" xfId="0" applyFont="true" applyBorder="true" applyAlignment="true">
      <alignment horizontal="center" vertical="center"/>
    </xf>
    <xf numFmtId="0" fontId="22" fillId="0" borderId="1" xfId="146" applyFont="true" applyBorder="true">
      <alignment horizontal="center" vertical="center"/>
      <protection locked="false"/>
    </xf>
    <xf numFmtId="0" fontId="23" fillId="0" borderId="1" xfId="176" applyFont="true" applyBorder="true">
      <alignment horizontal="center" vertical="center"/>
    </xf>
    <xf numFmtId="0" fontId="23" fillId="0" borderId="1" xfId="0" applyFont="true" applyBorder="true" applyAlignment="true">
      <alignment horizontal="center" vertical="center"/>
    </xf>
    <xf numFmtId="0" fontId="1" fillId="0" borderId="0" xfId="407" applyFont="true" applyBorder="true">
      <alignment vertical="top"/>
    </xf>
    <xf numFmtId="49" fontId="4" fillId="0" borderId="1" xfId="256" applyNumberFormat="true" applyFont="true" applyBorder="true">
      <alignment horizontal="center" vertical="center" wrapText="true"/>
    </xf>
    <xf numFmtId="49" fontId="4" fillId="0" borderId="1" xfId="263" applyNumberFormat="true" applyFont="true" applyBorder="true">
      <alignment horizontal="center" vertical="center" wrapText="true"/>
    </xf>
    <xf numFmtId="0" fontId="4" fillId="0" borderId="1" xfId="432" applyFont="true" applyBorder="true">
      <alignment horizontal="center" vertical="center"/>
      <protection locked="false"/>
    </xf>
    <xf numFmtId="49" fontId="4" fillId="0" borderId="1" xfId="376" applyNumberFormat="true" applyFont="true" applyBorder="true">
      <alignment horizontal="center" vertical="center"/>
    </xf>
    <xf numFmtId="0" fontId="1" fillId="0" borderId="1" xfId="0" applyFont="true" applyBorder="true" applyAlignment="true">
      <alignment horizontal="center" vertical="center"/>
    </xf>
    <xf numFmtId="0" fontId="1" fillId="0" borderId="1" xfId="248" applyFont="true" applyBorder="true">
      <alignment horizontal="center" vertical="center"/>
    </xf>
    <xf numFmtId="49" fontId="5" fillId="0" borderId="0" xfId="219" applyNumberFormat="true" applyFont="true" applyBorder="true">
      <alignment horizontal="left" vertical="center" wrapText="true"/>
    </xf>
    <xf numFmtId="0" fontId="25" fillId="0" borderId="0" xfId="343" applyFont="true" applyBorder="true">
      <alignment horizontal="center" vertical="center"/>
    </xf>
    <xf numFmtId="0" fontId="26" fillId="0" borderId="0" xfId="0" applyFont="true" applyBorder="true" applyAlignment="true">
      <alignment horizontal="center" vertical="center"/>
    </xf>
    <xf numFmtId="49" fontId="27" fillId="0" borderId="1" xfId="219" applyNumberFormat="true" applyFont="true" applyBorder="true" applyAlignment="true">
      <alignment horizontal="center" vertical="center" wrapText="true"/>
    </xf>
    <xf numFmtId="0" fontId="4" fillId="0" borderId="1" xfId="529" applyFont="true" applyBorder="true">
      <alignment horizontal="center" vertical="center"/>
      <protection locked="false"/>
    </xf>
    <xf numFmtId="49" fontId="5" fillId="0" borderId="1" xfId="219" applyNumberFormat="true" applyFont="true" applyBorder="true" applyAlignment="true">
      <alignment horizontal="center" vertical="center" wrapText="true"/>
    </xf>
    <xf numFmtId="0" fontId="4" fillId="0" borderId="1" xfId="160" applyFont="true" applyBorder="true">
      <alignment horizontal="center" vertical="center" wrapText="true"/>
    </xf>
    <xf numFmtId="0" fontId="3" fillId="0" borderId="0" xfId="518" applyFont="true" applyBorder="true">
      <alignment horizontal="left" vertical="center" wrapText="true"/>
      <protection locked="false"/>
    </xf>
    <xf numFmtId="0" fontId="4" fillId="0" borderId="0" xfId="37" applyFont="true" applyBorder="true">
      <alignment horizontal="left" vertical="center" wrapText="true"/>
    </xf>
    <xf numFmtId="0" fontId="4" fillId="0" borderId="1" xfId="188" applyFont="true" applyBorder="true">
      <alignment horizontal="center" vertical="center" wrapText="true"/>
    </xf>
    <xf numFmtId="0" fontId="4" fillId="0" borderId="1" xfId="130" applyFont="true" applyBorder="true">
      <alignment horizontal="center" vertical="center" wrapText="true"/>
    </xf>
    <xf numFmtId="0" fontId="4" fillId="0" borderId="1" xfId="349" applyFont="true" applyBorder="true">
      <alignment horizontal="center" vertical="center"/>
    </xf>
    <xf numFmtId="0" fontId="4" fillId="0" borderId="1" xfId="237" applyFont="true" applyBorder="true">
      <alignment horizontal="center" vertical="center"/>
    </xf>
    <xf numFmtId="0" fontId="4" fillId="0" borderId="1" xfId="68" applyFont="true" applyBorder="true">
      <alignment horizontal="center" vertical="center"/>
    </xf>
    <xf numFmtId="0" fontId="1" fillId="0" borderId="1" xfId="447" applyFont="true" applyBorder="true">
      <alignment horizontal="center" vertical="center" wrapText="true"/>
      <protection locked="false"/>
    </xf>
    <xf numFmtId="0" fontId="1" fillId="0" borderId="1" xfId="0" applyFont="true" applyBorder="true" applyAlignment="true">
      <alignment horizontal="center" vertical="center" wrapText="true"/>
    </xf>
    <xf numFmtId="0" fontId="1" fillId="0" borderId="1" xfId="547" applyFont="true" applyBorder="true">
      <alignment horizontal="center" vertical="center"/>
    </xf>
    <xf numFmtId="0" fontId="4" fillId="0" borderId="1" xfId="150" applyFont="true" applyBorder="true">
      <alignment horizontal="center" vertical="center"/>
      <protection locked="false"/>
    </xf>
    <xf numFmtId="3" fontId="4" fillId="0" borderId="1" xfId="335" applyNumberFormat="true" applyFont="true" applyBorder="true">
      <alignment horizontal="center" vertical="center"/>
      <protection locked="false"/>
    </xf>
    <xf numFmtId="3" fontId="4" fillId="0" borderId="1" xfId="538" applyNumberFormat="true" applyFont="true" applyBorder="true">
      <alignment horizontal="center" vertical="center"/>
    </xf>
    <xf numFmtId="0" fontId="4" fillId="0" borderId="1" xfId="120" applyFont="true" applyBorder="true">
      <alignment horizontal="center" vertical="center" wrapText="true"/>
      <protection locked="false"/>
    </xf>
    <xf numFmtId="0" fontId="4" fillId="0" borderId="1" xfId="22" applyFont="true" applyBorder="true">
      <alignment horizontal="center" vertical="center" wrapText="true"/>
    </xf>
    <xf numFmtId="0" fontId="4" fillId="0" borderId="1" xfId="644" applyFont="true" applyBorder="true">
      <alignment horizontal="center" vertical="center" wrapText="true"/>
      <protection locked="false"/>
    </xf>
    <xf numFmtId="3" fontId="4" fillId="0" borderId="1" xfId="555" applyNumberFormat="true" applyFont="true" applyBorder="true">
      <alignment horizontal="center" vertical="top"/>
      <protection locked="false"/>
    </xf>
    <xf numFmtId="0" fontId="1" fillId="0" borderId="1" xfId="559" applyFont="true" applyBorder="true">
      <alignment horizontal="center" vertical="top"/>
    </xf>
    <xf numFmtId="0" fontId="4" fillId="0" borderId="1" xfId="485" applyFont="true" applyBorder="true">
      <alignment horizontal="center" vertical="center" wrapText="true"/>
    </xf>
    <xf numFmtId="0" fontId="6" fillId="0" borderId="0" xfId="609" applyFont="true" applyBorder="true">
      <alignment horizontal="center" vertical="center"/>
      <protection locked="false"/>
    </xf>
    <xf numFmtId="0" fontId="1" fillId="0" borderId="1" xfId="421" applyFont="true" applyBorder="true">
      <alignment horizontal="center" vertical="center" wrapText="true"/>
      <protection locked="false"/>
    </xf>
    <xf numFmtId="0" fontId="1" fillId="0" borderId="1" xfId="198" applyFont="true" applyBorder="true">
      <alignment horizontal="center" vertical="center" wrapText="true"/>
      <protection locked="false"/>
    </xf>
    <xf numFmtId="0" fontId="1" fillId="0" borderId="1" xfId="389" applyFont="true" applyBorder="true">
      <alignment horizontal="center" vertical="center" wrapText="true"/>
      <protection locked="false"/>
    </xf>
    <xf numFmtId="0" fontId="1" fillId="0" borderId="1" xfId="450" applyFont="true" applyBorder="true">
      <alignment horizontal="center" vertical="center" wrapText="true"/>
    </xf>
    <xf numFmtId="0" fontId="1" fillId="0" borderId="1" xfId="380" applyFont="true" applyBorder="true">
      <alignment horizontal="center" vertical="center" wrapText="true"/>
    </xf>
    <xf numFmtId="0" fontId="1" fillId="0" borderId="1" xfId="264" applyFont="true" applyBorder="true">
      <alignment horizontal="center" vertical="center"/>
    </xf>
    <xf numFmtId="0" fontId="1" fillId="0" borderId="1" xfId="210" applyFont="true" applyBorder="true">
      <alignment horizontal="center" vertical="center"/>
    </xf>
    <xf numFmtId="0" fontId="1" fillId="0" borderId="1" xfId="658" applyFont="true" applyBorder="true">
      <alignment horizontal="center" vertical="center"/>
    </xf>
    <xf numFmtId="0" fontId="3" fillId="0" borderId="1" xfId="471" applyFont="true" applyBorder="true">
      <alignment horizontal="center" vertical="center"/>
      <protection locked="false"/>
    </xf>
    <xf numFmtId="0" fontId="3" fillId="0" borderId="1" xfId="282" applyFont="true" applyBorder="true">
      <alignment horizontal="right" vertical="center"/>
      <protection locked="false"/>
    </xf>
    <xf numFmtId="0" fontId="1" fillId="0" borderId="1" xfId="306" applyFont="true" applyBorder="true">
      <alignment horizontal="center" vertical="center" wrapText="true"/>
    </xf>
    <xf numFmtId="3" fontId="1" fillId="0" borderId="1" xfId="281" applyNumberFormat="true" applyFont="true" applyBorder="true">
      <alignment horizontal="center" vertical="center"/>
    </xf>
    <xf numFmtId="3" fontId="1" fillId="0" borderId="1" xfId="172" applyNumberFormat="true" applyFont="true" applyBorder="true">
      <alignment horizontal="center" vertical="center"/>
    </xf>
    <xf numFmtId="0" fontId="1" fillId="0" borderId="1" xfId="582" applyFont="true" applyBorder="true">
      <alignment horizontal="center" vertical="center"/>
      <protection locked="false"/>
    </xf>
    <xf numFmtId="0" fontId="1" fillId="0" borderId="1" xfId="477" applyFont="true" applyBorder="true">
      <alignment horizontal="center" vertical="center"/>
      <protection locked="false"/>
    </xf>
    <xf numFmtId="0" fontId="1" fillId="0" borderId="1" xfId="136" applyFont="true" applyBorder="true">
      <alignment horizontal="center" vertical="center" wrapText="true"/>
    </xf>
    <xf numFmtId="0" fontId="1" fillId="0" borderId="1" xfId="474" applyFont="true" applyBorder="true">
      <alignment horizontal="center" vertical="center" wrapText="true"/>
      <protection locked="false"/>
    </xf>
    <xf numFmtId="0" fontId="1" fillId="0" borderId="1" xfId="478" applyFont="true" applyBorder="true">
      <alignment horizontal="center" vertical="center" wrapText="true"/>
    </xf>
    <xf numFmtId="0" fontId="1" fillId="0" borderId="1" xfId="277" applyFont="true" applyBorder="true">
      <alignment horizontal="center" vertical="center" wrapText="true"/>
    </xf>
    <xf numFmtId="0" fontId="1" fillId="0" borderId="1" xfId="493" applyFont="true" applyBorder="true">
      <alignment horizontal="center" vertical="center" wrapText="true"/>
      <protection locked="false"/>
    </xf>
    <xf numFmtId="0" fontId="1" fillId="0" borderId="1" xfId="409" applyFont="true" applyBorder="true">
      <alignment horizontal="center" vertical="center"/>
      <protection locked="false"/>
    </xf>
    <xf numFmtId="0" fontId="1" fillId="0" borderId="0" xfId="312" applyFont="true" applyBorder="true">
      <alignment horizontal="right" vertical="center"/>
      <protection locked="false"/>
    </xf>
    <xf numFmtId="0" fontId="1" fillId="0" borderId="0" xfId="247" applyFont="true" applyBorder="true">
      <alignment horizontal="right"/>
      <protection locked="false"/>
    </xf>
    <xf numFmtId="0" fontId="1" fillId="0" borderId="1" xfId="512" applyFont="true" applyBorder="true">
      <alignment horizontal="center" vertical="center" wrapText="true"/>
      <protection locked="false"/>
    </xf>
    <xf numFmtId="0" fontId="1" fillId="0" borderId="1" xfId="336" applyFont="true" applyBorder="true">
      <alignment horizontal="center" vertical="center" wrapText="true"/>
    </xf>
    <xf numFmtId="0" fontId="1" fillId="0" borderId="1" xfId="498" applyFont="true" applyBorder="true">
      <alignment horizontal="center" vertical="center"/>
      <protection locked="false"/>
    </xf>
    <xf numFmtId="3" fontId="1" fillId="0" borderId="1" xfId="500" applyNumberFormat="true" applyFont="true" applyBorder="true">
      <alignment horizontal="center" vertical="center"/>
    </xf>
    <xf numFmtId="3" fontId="1" fillId="0" borderId="1" xfId="506" applyNumberFormat="true" applyFont="true" applyBorder="true">
      <alignment horizontal="center" vertical="center"/>
    </xf>
    <xf numFmtId="0" fontId="2" fillId="0" borderId="0" xfId="195" applyFont="true" applyBorder="true">
      <alignment horizontal="center" vertical="top"/>
    </xf>
    <xf numFmtId="0" fontId="3" fillId="0" borderId="0" xfId="26" applyFont="true" applyBorder="true">
      <alignment horizontal="left" vertical="center"/>
    </xf>
    <xf numFmtId="0" fontId="26" fillId="0" borderId="0" xfId="370" applyFont="true" applyBorder="true">
      <alignment horizontal="center" vertical="center"/>
    </xf>
    <xf numFmtId="0" fontId="4" fillId="0" borderId="1" xfId="187" applyFont="true" applyBorder="true">
      <alignment horizontal="center" vertical="center"/>
    </xf>
    <xf numFmtId="0" fontId="4" fillId="0" borderId="1" xfId="215" applyFont="true" applyBorder="true">
      <alignment horizontal="center" vertical="center"/>
    </xf>
    <xf numFmtId="0" fontId="4" fillId="0" borderId="1" xfId="181" applyFont="true" applyBorder="true">
      <alignment horizontal="center" vertical="center"/>
    </xf>
    <xf numFmtId="0" fontId="4" fillId="0" borderId="1" xfId="159" applyFont="true" applyBorder="true">
      <alignment horizontal="center" vertical="center"/>
    </xf>
    <xf numFmtId="0" fontId="5" fillId="0" borderId="1" xfId="0" applyFont="true" applyBorder="true" applyAlignment="true">
      <alignment horizontal="left" vertical="center" wrapText="true"/>
    </xf>
    <xf numFmtId="0" fontId="3" fillId="0" borderId="0" xfId="49" applyFont="true" applyBorder="true" quotePrefix="true">
      <alignment horizontal="right"/>
    </xf>
    <xf numFmtId="0" fontId="3" fillId="0" borderId="0" xfId="426" applyFont="true" applyBorder="true" quotePrefix="true">
      <alignment horizontal="right" wrapText="true"/>
      <protection locked="false"/>
    </xf>
    <xf numFmtId="0" fontId="3" fillId="0" borderId="0" xfId="479" applyFont="true" applyBorder="true" quotePrefix="true">
      <alignment horizontal="right" vertical="center"/>
    </xf>
    <xf numFmtId="0" fontId="3" fillId="0" borderId="0" xfId="0" applyFont="true" applyBorder="true" applyAlignment="true" quotePrefix="true">
      <alignment horizontal="right"/>
    </xf>
    <xf numFmtId="0" fontId="3" fillId="0" borderId="0" xfId="253" applyFont="true" applyBorder="true" quotePrefix="true">
      <alignment horizontal="right" wrapText="true"/>
    </xf>
    <xf numFmtId="0" fontId="3" fillId="0" borderId="0" xfId="357" applyFont="true" applyBorder="true" quotePrefix="true">
      <alignment horizontal="right"/>
      <protection locked="false"/>
    </xf>
    <xf numFmtId="0" fontId="3" fillId="0" borderId="0" xfId="0" applyFont="true" applyBorder="true" applyAlignment="true" quotePrefix="true">
      <alignment horizontal="right" wrapText="true"/>
    </xf>
    <xf numFmtId="0" fontId="4" fillId="0" borderId="0" xfId="446" applyFont="true" applyBorder="true" quotePrefix="true">
      <alignment horizontal="right" vertical="center"/>
      <protection locked="false"/>
    </xf>
    <xf numFmtId="0" fontId="1" fillId="0" borderId="0" xfId="0" applyFont="true" applyBorder="true" applyAlignment="true" applyProtection="true" quotePrefix="true">
      <alignment horizontal="right"/>
      <protection locked="false"/>
    </xf>
  </cellXfs>
  <cellStyles count="667">
    <cellStyle name="常规" xfId="0" builtinId="0"/>
    <cellStyle name="Normal" xfId="1"/>
    <cellStyle name="部门项目中期规划预算表13 __b-29-0" xfId="2"/>
    <cellStyle name="上级补助项目支出预算表12 __b-22-0" xfId="3"/>
    <cellStyle name="上级补助项目支出预算表12 __b-17-0" xfId="4"/>
    <cellStyle name="上级补助项目支出预算表12 __b-21-0" xfId="5"/>
    <cellStyle name="上级补助项目支出预算表12 __b-16-0" xfId="6"/>
    <cellStyle name="上级补助项目支出预算表12 __b-20-0" xfId="7"/>
    <cellStyle name="上级补助项目支出预算表12 __b-15-0" xfId="8"/>
    <cellStyle name="上级补助项目支出预算表12 __b-14-0" xfId="9"/>
    <cellStyle name="上级补助项目支出预算表12 __b-13-0" xfId="10"/>
    <cellStyle name="上级补助项目支出预算表12 __b-12-0" xfId="11"/>
    <cellStyle name="上级补助项目支出预算表12 __b-11-0" xfId="12"/>
    <cellStyle name="上级补助项目支出预算表12 __b-9-0" xfId="13"/>
    <cellStyle name="上级补助项目支出预算表12 __b-8-0" xfId="14"/>
    <cellStyle name="上级补助项目支出预算表12 __b-7-0" xfId="15"/>
    <cellStyle name="上级补助项目支出预算表12 __b-6-0" xfId="16"/>
    <cellStyle name="上级补助项目支出预算表12 __b-3-0" xfId="17"/>
    <cellStyle name="上级补助项目支出预算表12 __b-2-0" xfId="18"/>
    <cellStyle name="新增资产配置表11 __b-17-0" xfId="19"/>
    <cellStyle name="新增资产配置表11 __b-16-0" xfId="20"/>
    <cellStyle name="新增资产配置表11 __b-20-0" xfId="21"/>
    <cellStyle name="新增资产配置表11 __b-15-0" xfId="22"/>
    <cellStyle name="新增资产配置表11 __b-14-0" xfId="23"/>
    <cellStyle name="新增资产配置表11 __b-5-0" xfId="24"/>
    <cellStyle name="新增资产配置表11 __b-4-0" xfId="25"/>
    <cellStyle name="新增资产配置表11 __b-3-0" xfId="26"/>
    <cellStyle name="新增资产配置表11 __b-2-0" xfId="27"/>
    <cellStyle name="新增资产配置表11 __b-1-0" xfId="28"/>
    <cellStyle name="市对下转移支付预算表10-1 __b-14-0" xfId="29"/>
    <cellStyle name="市对下转移支付预算表10-1 __b-13-0" xfId="30"/>
    <cellStyle name="市对下转移支付预算表10-1 __b-12-0" xfId="31"/>
    <cellStyle name="市对下转移支付预算表10-1 __b-11-0" xfId="32"/>
    <cellStyle name="市对下转移支付预算表10-1 __b-8-0" xfId="33"/>
    <cellStyle name="市对下转移支付预算表10-1 __b-6-0" xfId="34"/>
    <cellStyle name="市对下转移支付预算表10-1 __b-5-0" xfId="35"/>
    <cellStyle name="市对下转移支付预算表10-1 __b-4-0" xfId="36"/>
    <cellStyle name="市对下转移支付预算表10-1 __b-3-0" xfId="37"/>
    <cellStyle name="市对下转移支付预算表10-1 __b-2-0" xfId="38"/>
    <cellStyle name="市对下转移支付预算表10-1 __b-1-0" xfId="39"/>
    <cellStyle name="政府购买服务预算表09 __b-8-0" xfId="40"/>
    <cellStyle name="政府购买服务预算表09 __b-7-0" xfId="41"/>
    <cellStyle name="政府购买服务预算表09 __b-6-0" xfId="42"/>
    <cellStyle name="政府购买服务预算表09 __b-4-0" xfId="43"/>
    <cellStyle name="政府购买服务预算表09 __b-3-0" xfId="44"/>
    <cellStyle name="政府购买服务预算表09 __b-2-0" xfId="45"/>
    <cellStyle name="政府购买服务预算表09 __b-1-0" xfId="46"/>
    <cellStyle name="部门政府采购预算表08 __b-38-0" xfId="47"/>
    <cellStyle name="部门政府采购预算表08 __b-37-0" xfId="48"/>
    <cellStyle name="部门政府采购预算表08 __b-36-0" xfId="49"/>
    <cellStyle name="部门政府采购预算表08 __b-35-0" xfId="50"/>
    <cellStyle name="部门政府采购预算表08 __b-29-0" xfId="51"/>
    <cellStyle name="部门政府采购预算表08 __b-34-0" xfId="52"/>
    <cellStyle name="部门政府采购预算表08 __b-28-0" xfId="53"/>
    <cellStyle name="部门政府采购预算表08 __b-33-0" xfId="54"/>
    <cellStyle name="部门政府采购预算表08 __b-32-0" xfId="55"/>
    <cellStyle name="部门政府采购预算表08 __b-27-0" xfId="56"/>
    <cellStyle name="部门政府采购预算表08 __b-31-0" xfId="57"/>
    <cellStyle name="部门政府采购预算表08 __b-26-0" xfId="58"/>
    <cellStyle name="部门政府采购预算表08 __b-30-0" xfId="59"/>
    <cellStyle name="部门政府采购预算表08 __b-25-0" xfId="60"/>
    <cellStyle name="部门政府采购预算表08 __b-24-0" xfId="61"/>
    <cellStyle name="部门政府采购预算表08 __b-19-0" xfId="62"/>
    <cellStyle name="部门政府采购预算表08 __b-23-0" xfId="63"/>
    <cellStyle name="部门政府采购预算表08 __b-18-0" xfId="64"/>
    <cellStyle name="部门政府采购预算表08 __b-22-0" xfId="65"/>
    <cellStyle name="部门政府采购预算表08 __b-17-0" xfId="66"/>
    <cellStyle name="部门政府采购预算表08 __b-20-0" xfId="67"/>
    <cellStyle name="部门政府采购预算表08 __b-15-0" xfId="68"/>
    <cellStyle name="部门政府采购预算表08 __b-14-0" xfId="69"/>
    <cellStyle name="部门政府采购预算表08 __b-13-0" xfId="70"/>
    <cellStyle name="部门政府采购预算表08 __b-12-0" xfId="71"/>
    <cellStyle name="部门政府采购预算表08 __b-11-0" xfId="72"/>
    <cellStyle name="部门政府采购预算表08 __b-10-0" xfId="73"/>
    <cellStyle name="市对下转移支付绩效目标表10-2 __b-18-0" xfId="74"/>
    <cellStyle name="政府购买服务预算表09 __b-33-0" xfId="75"/>
    <cellStyle name="政府购买服务预算表09 __b-28-0" xfId="76"/>
    <cellStyle name="国有资本经营预算支出表07 __b-21-0" xfId="77"/>
    <cellStyle name="国有资本经营预算支出表07 __b-16-0" xfId="78"/>
    <cellStyle name="市对下转移支付绩效目标表10-2 __b-17-0" xfId="79"/>
    <cellStyle name="政府购买服务预算表09 __b-32-0" xfId="80"/>
    <cellStyle name="政府购买服务预算表09 __b-27-0" xfId="81"/>
    <cellStyle name="国有资本经营预算支出表07 __b-20-0" xfId="82"/>
    <cellStyle name="国有资本经营预算支出表07 __b-15-0" xfId="83"/>
    <cellStyle name="市对下转移支付绩效目标表10-2 __b-16-0" xfId="84"/>
    <cellStyle name="政府购买服务预算表09 __b-31-0" xfId="85"/>
    <cellStyle name="政府购买服务预算表09 __b-26-0" xfId="86"/>
    <cellStyle name="国有资本经营预算支出表07 __b-14-0" xfId="87"/>
    <cellStyle name="市对下转移支付绩效目标表10-2 __b-15-0" xfId="88"/>
    <cellStyle name="政府购买服务预算表09 __b-30-0" xfId="89"/>
    <cellStyle name="政府购买服务预算表09 __b-25-0" xfId="90"/>
    <cellStyle name="国有资本经营预算支出表07 __b-13-0" xfId="91"/>
    <cellStyle name="政府性基金预算支出预算表06 __b-9-0" xfId="92"/>
    <cellStyle name="政府性基金预算支出预算表06 __b-8-0" xfId="93"/>
    <cellStyle name="政府性基金预算支出预算表06 __b-7-0" xfId="94"/>
    <cellStyle name="政府性基金预算支出预算表06 __b-6-0" xfId="95"/>
    <cellStyle name="政府性基金预算支出预算表06 __b-5-0" xfId="96"/>
    <cellStyle name="政府性基金预算支出预算表06 __b-29-0" xfId="97"/>
    <cellStyle name="项目支出绩效目标表（另文下达）05-3 __b-16-0" xfId="98"/>
    <cellStyle name="政府性基金预算支出预算表06 __b-28-0" xfId="99"/>
    <cellStyle name="项目支出绩效目标表（另文下达）05-3 __b-15-0" xfId="100"/>
    <cellStyle name="项目支出绩效目标表（另文下达）05-3 __b-13-0" xfId="101"/>
    <cellStyle name="项目支出绩效目标表（另文下达）05-3 __b-11-0" xfId="102"/>
    <cellStyle name="项目支出绩效目标表（另文下达）05-3 __b-10-0" xfId="103"/>
    <cellStyle name="项目支出绩效目标表（本级下达）05-2 __b-8-0" xfId="104"/>
    <cellStyle name="项目支出绩效目标表（本级下达）05-2 __b-7-0" xfId="105"/>
    <cellStyle name="项目支出绩效目标表（本级下达）05-2 __b-6-0" xfId="106"/>
    <cellStyle name="项目支出绩效目标表（本级下达）05-2 __b-5-0" xfId="107"/>
    <cellStyle name="项目支出绩效目标表（本级下达）05-2 __b-4-0" xfId="108"/>
    <cellStyle name="项目支出绩效目标表（本级下达）05-2 __b-3-0" xfId="109"/>
    <cellStyle name="项目支出绩效目标表（本级下达）05-2 __b-2-0" xfId="110"/>
    <cellStyle name="项目支出绩效目标表（本级下达）05-2 __b-1-0" xfId="111"/>
    <cellStyle name="项目支出预算表（其他运转类.特定目标类项目）05-1 __b-39-0" xfId="112"/>
    <cellStyle name="项目支出预算表（其他运转类.特定目标类项目）05-1 __b-43-0" xfId="113"/>
    <cellStyle name="项目支出预算表（其他运转类.特定目标类项目）05-1 __b-38-0" xfId="114"/>
    <cellStyle name="项目支出预算表（其他运转类.特定目标类项目）05-1 __b-42-0" xfId="115"/>
    <cellStyle name="项目支出预算表（其他运转类.特定目标类项目）05-1 __b-37-0" xfId="116"/>
    <cellStyle name="项目支出预算表（其他运转类.特定目标类项目）05-1 __b-41-0" xfId="117"/>
    <cellStyle name="项目支出预算表（其他运转类.特定目标类项目）05-1 __b-36-0" xfId="118"/>
    <cellStyle name="市对下转移支付绩效目标表10-2 __b-11-0" xfId="119"/>
    <cellStyle name="政府购买服务预算表09 __b-21-0" xfId="120"/>
    <cellStyle name="政府购买服务预算表09 __b-16-0" xfId="121"/>
    <cellStyle name="项目支出预算表（其他运转类.特定目标类项目）05-1 __b-34-0" xfId="122"/>
    <cellStyle name="项目支出预算表（其他运转类.特定目标类项目）05-1 __b-29-0" xfId="123"/>
    <cellStyle name="政府购买服务预算表09 __b-14-0" xfId="124"/>
    <cellStyle name="项目支出预算表（其他运转类.特定目标类项目）05-1 __b-32-0" xfId="125"/>
    <cellStyle name="项目支出预算表（其他运转类.特定目标类项目）05-1 __b-27-0" xfId="126"/>
    <cellStyle name="政府购买服务预算表09 __b-13-0" xfId="127"/>
    <cellStyle name="项目支出预算表（其他运转类.特定目标类项目）05-1 __b-31-0" xfId="128"/>
    <cellStyle name="项目支出预算表（其他运转类.特定目标类项目）05-1 __b-26-0" xfId="129"/>
    <cellStyle name="政府购买服务预算表09 __b-12-0" xfId="130"/>
    <cellStyle name="政府性基金预算支出预算表06 __b-1-0" xfId="131"/>
    <cellStyle name="部门政府采购预算表08 __b-6-0" xfId="132"/>
    <cellStyle name="部门项目中期规划预算表13 __b-28-0" xfId="133"/>
    <cellStyle name="一般公共预算支出预算表（按经济科目分类）02-3 __b-38-0" xfId="134"/>
    <cellStyle name="项目支出绩效目标表（本级下达）05-2 __b-12-0" xfId="135"/>
    <cellStyle name="__b-30-0" xfId="136"/>
    <cellStyle name="__b-25-0" xfId="137"/>
    <cellStyle name="政府性基金预算支出预算表06 __b-26-0" xfId="138"/>
    <cellStyle name="部门收入预算表01-2 __b-25-0" xfId="139"/>
    <cellStyle name="部门政府采购预算表08 __b-1-0" xfId="140"/>
    <cellStyle name="上级补助项目支出预算表12 __b-1-0" xfId="141"/>
    <cellStyle name="IntegralNumberStyle" xfId="142"/>
    <cellStyle name="TimeStyle" xfId="143"/>
    <cellStyle name="一般公共预算支出预算表（按功能科目分类）02-2 __b-13-0" xfId="144"/>
    <cellStyle name="输入" xfId="145" builtinId="20"/>
    <cellStyle name="市对下转移支付绩效目标表10-2 __b-10-0" xfId="146"/>
    <cellStyle name="政府购买服务预算表09 __b-20-0" xfId="147"/>
    <cellStyle name="政府购买服务预算表09 __b-15-0" xfId="148"/>
    <cellStyle name="部门政府采购预算表08 __b-16-0" xfId="149"/>
    <cellStyle name="部门政府采购预算表08 __b-21-0" xfId="150"/>
    <cellStyle name="NumberStyle" xfId="151"/>
    <cellStyle name="货币[0]" xfId="152" builtinId="7"/>
    <cellStyle name="项目支出预算表（其他运转类.特定目标类项目）05-1 __b-9-0" xfId="153"/>
    <cellStyle name="百分比" xfId="154" builtinId="5"/>
    <cellStyle name="政府性基金预算支出预算表06 __b-11-0" xfId="155"/>
    <cellStyle name="部门收入预算表01-2 __b-10-0" xfId="156"/>
    <cellStyle name="市对下转移支付预算表10-1 __b-7-0" xfId="157"/>
    <cellStyle name="标题" xfId="158" builtinId="15"/>
    <cellStyle name="部门项目中期规划预算表13 __b-22-0" xfId="159"/>
    <cellStyle name="部门项目中期规划预算表13 __b-17-0" xfId="160"/>
    <cellStyle name="一般公共预算支出预算表（按经济科目分类）02-3 __b-32-0" xfId="161"/>
    <cellStyle name="一般公共预算支出预算表（按经济科目分类）02-3 __b-27-0" xfId="162"/>
    <cellStyle name="__b-7-0" xfId="163"/>
    <cellStyle name="60% - 强调文字颜色 4" xfId="164" builtinId="44"/>
    <cellStyle name="__b-14-0" xfId="165"/>
    <cellStyle name="MoneyStyle" xfId="166"/>
    <cellStyle name="__b-22-0" xfId="167"/>
    <cellStyle name="__b-17-0" xfId="168"/>
    <cellStyle name="部门项目中期规划预算表13 __b-7-0" xfId="169"/>
    <cellStyle name="政府性基金预算支出预算表06 __b-23-0" xfId="170"/>
    <cellStyle name="政府性基金预算支出预算表06 __b-18-0" xfId="171"/>
    <cellStyle name="部门收入预算表01-2 __b-22-0" xfId="172"/>
    <cellStyle name="部门收入预算表01-2 __b-17-0" xfId="173"/>
    <cellStyle name="部门项目中期规划预算表13 __b-23-0" xfId="174"/>
    <cellStyle name="部门项目中期规划预算表13 __b-18-0" xfId="175"/>
    <cellStyle name="一般公共预算支出预算表（按经济科目分类）02-3 __b-33-0" xfId="176"/>
    <cellStyle name="一般公共预算支出预算表（按经济科目分类）02-3 __b-28-0" xfId="177"/>
    <cellStyle name="__b-8-0" xfId="178"/>
    <cellStyle name="__b-20-0" xfId="179"/>
    <cellStyle name="__b-15-0" xfId="180"/>
    <cellStyle name="部门项目中期规划预算表13 __b-21-0" xfId="181"/>
    <cellStyle name="部门项目中期规划预算表13 __b-16-0" xfId="182"/>
    <cellStyle name="差" xfId="183" builtinId="27"/>
    <cellStyle name="一般公共预算支出预算表（按经济科目分类）02-3 __b-31-0" xfId="184"/>
    <cellStyle name="一般公共预算支出预算表（按经济科目分类）02-3 __b-26-0" xfId="185"/>
    <cellStyle name="__b-6-0" xfId="186"/>
    <cellStyle name="部门项目中期规划预算表13 __b-20-0" xfId="187"/>
    <cellStyle name="部门项目中期规划预算表13 __b-15-0" xfId="188"/>
    <cellStyle name="项目支出绩效目标表（另文下达）05-3 __b-9-0" xfId="189"/>
    <cellStyle name="一般公共预算支出预算表（按经济科目分类）02-3 __b-30-0" xfId="190"/>
    <cellStyle name="一般公共预算支出预算表（按经济科目分类）02-3 __b-25-0" xfId="191"/>
    <cellStyle name="强调文字颜色 1" xfId="192" builtinId="29"/>
    <cellStyle name="__b-5-0" xfId="193"/>
    <cellStyle name="市对下转移支付绩效目标表10-2 __b-9-0" xfId="194"/>
    <cellStyle name="__b-12-0" xfId="195"/>
    <cellStyle name="部门项目中期规划预算表13 __b-2-0" xfId="196"/>
    <cellStyle name="政府性基金预算支出预算表06 __b-13-0" xfId="197"/>
    <cellStyle name="部门收入预算表01-2 __b-12-0" xfId="198"/>
    <cellStyle name="政府性基金预算支出预算表06 __b-2-0" xfId="199"/>
    <cellStyle name="部门政府采购预算表08 __b-7-0" xfId="200"/>
    <cellStyle name="部门项目中期规划预算表13 __b-8-0" xfId="201"/>
    <cellStyle name="政府性基金预算支出预算表06 __b-24-0" xfId="202"/>
    <cellStyle name="政府性基金预算支出预算表06 __b-19-0" xfId="203"/>
    <cellStyle name="部门收入预算表01-2 __b-23-0" xfId="204"/>
    <cellStyle name="部门收入预算表01-2 __b-18-0" xfId="205"/>
    <cellStyle name="项目支出绩效目标表（本级下达）05-2 __b-10-0" xfId="206"/>
    <cellStyle name="__b-23-0" xfId="207"/>
    <cellStyle name="__b-18-0" xfId="208"/>
    <cellStyle name="部门项目中期规划预算表13 __b-4-0" xfId="209"/>
    <cellStyle name="部门收入预算表01-2 __b-14-0" xfId="210"/>
    <cellStyle name="政府性基金预算支出预算表06 __b-20-0" xfId="211"/>
    <cellStyle name="政府性基金预算支出预算表06 __b-15-0" xfId="212"/>
    <cellStyle name="一般公共预算“三公”经费支出预算表03 __b-18-0" xfId="213"/>
    <cellStyle name="一般公共预算“三公”经费支出预算表03 __b-23-0" xfId="214"/>
    <cellStyle name="部门项目中期规划预算表13 __b-27-0" xfId="215"/>
    <cellStyle name="一般公共预算支出预算表（按经济科目分类）02-3 __b-37-0" xfId="216"/>
    <cellStyle name="财政拨款收支预算总表02-1 __b-9-0" xfId="217"/>
    <cellStyle name="市对下转移支付预算表10-1 __b-10-0" xfId="218"/>
    <cellStyle name="TextStyle" xfId="219"/>
    <cellStyle name="一般公共预算支出预算表（按功能科目分类）02-2 __b-20-0" xfId="220"/>
    <cellStyle name="一般公共预算支出预算表（按功能科目分类）02-2 __b-15-0" xfId="221"/>
    <cellStyle name="上级补助项目支出预算表12 __b-5-0" xfId="222"/>
    <cellStyle name="超链接" xfId="223" builtinId="8"/>
    <cellStyle name="政府购买服务预算表09 __b-5-0" xfId="224"/>
    <cellStyle name="财政拨款收支预算总表02-1 __b-2-0" xfId="225"/>
    <cellStyle name="部门政府采购预算表08 __b-5-0" xfId="226"/>
    <cellStyle name="项目支出预算表（其他运转类.特定目标类项目）05-1 __b-10-0" xfId="227"/>
    <cellStyle name="__b-21-0" xfId="228"/>
    <cellStyle name="__b-16-0" xfId="229"/>
    <cellStyle name="政府性基金预算支出预算表06 __b-10-0" xfId="230"/>
    <cellStyle name="60% - 强调文字颜色 1" xfId="231" builtinId="32"/>
    <cellStyle name="部门政府采购预算表08 __b-2-0" xfId="232"/>
    <cellStyle name="20% - 强调文字颜色 4" xfId="233" builtinId="42"/>
    <cellStyle name="上级补助项目支出预算表12 __b-4-0" xfId="234"/>
    <cellStyle name="常规 5" xfId="235"/>
    <cellStyle name="强调文字颜色 4" xfId="236" builtinId="41"/>
    <cellStyle name="部门项目中期规划预算表13 __b-24-0" xfId="237"/>
    <cellStyle name="部门项目中期规划预算表13 __b-19-0" xfId="238"/>
    <cellStyle name="一般公共预算支出预算表（按经济科目分类）02-3 __b-34-0" xfId="239"/>
    <cellStyle name="一般公共预算支出预算表（按经济科目分类）02-3 __b-29-0" xfId="240"/>
    <cellStyle name="项目支出预算表（其他运转类.特定目标类项目）05-1 __b-15-0" xfId="241"/>
    <cellStyle name="项目支出预算表（其他运转类.特定目标类项目）05-1 __b-20-0" xfId="242"/>
    <cellStyle name="一般公共预算支出预算表（按功能科目分类）02-2 __b-4-0" xfId="243"/>
    <cellStyle name="__b-9-0" xfId="244"/>
    <cellStyle name="强调文字颜色 3" xfId="245" builtinId="37"/>
    <cellStyle name="一般公共预算“三公”经费支出预算表03 __b-10-0" xfId="246"/>
    <cellStyle name="部门项目中期规划预算表13 __b-26-0" xfId="247"/>
    <cellStyle name="一般公共预算支出预算表（按经济科目分类）02-3 __b-36-0" xfId="248"/>
    <cellStyle name="货币" xfId="249" builtinId="4"/>
    <cellStyle name="项目支出绩效目标表（本级下达）05-2 __b-15-0" xfId="250"/>
    <cellStyle name="__b-28-0" xfId="251"/>
    <cellStyle name="__b-33-0" xfId="252"/>
    <cellStyle name="政府购买服务预算表09 __b-43-0" xfId="253"/>
    <cellStyle name="政府购买服务预算表09 __b-38-0" xfId="254"/>
    <cellStyle name="国有资本经营预算支出表07 __b-26-0" xfId="255"/>
    <cellStyle name="一般公共预算支出预算表（按经济科目分类）02-3 __b-5-0" xfId="256"/>
    <cellStyle name="市对下转移支付预算表10-1 __b-28-0" xfId="257"/>
    <cellStyle name="部门支出预算表01-03 __b-8-0" xfId="258"/>
    <cellStyle name="60% - 强调文字颜色 2" xfId="259" builtinId="36"/>
    <cellStyle name="部门项目中期规划预算表13 __b-10-0" xfId="260"/>
    <cellStyle name="项目支出绩效目标表（另文下达）05-3 __b-4-0" xfId="261"/>
    <cellStyle name="一般公共预算支出预算表（按经济科目分类）02-3 __b-20-0" xfId="262"/>
    <cellStyle name="一般公共预算支出预算表（按经济科目分类）02-3 __b-15-0" xfId="263"/>
    <cellStyle name="部门收入预算表01-2 __b-6-0" xfId="264"/>
    <cellStyle name="国有资本经营预算支出表07 __b-5-0" xfId="265"/>
    <cellStyle name="项目支出绩效目标表（本级下达）05-2 __b-9-0" xfId="266"/>
    <cellStyle name="一般公共预算支出预算表（按功能科目分类）02-2 __b-28-0" xfId="267"/>
    <cellStyle name="计算" xfId="268" builtinId="22"/>
    <cellStyle name="部门政府采购预算表08 __b-4-0" xfId="269"/>
    <cellStyle name="适中" xfId="270" builtinId="28"/>
    <cellStyle name="好" xfId="271" builtinId="26"/>
    <cellStyle name="新增资产配置表11 __b-6-0" xfId="272"/>
    <cellStyle name="部门支出预算表01-03 __b-10-0" xfId="273"/>
    <cellStyle name="财政拨款收支预算总表02-1 __b-11-0" xfId="274"/>
    <cellStyle name="基本支出预算表（人员类.运转类公用经费项目）04 __b-13-0" xfId="275"/>
    <cellStyle name="新增资产配置表11 __b-8-0" xfId="276"/>
    <cellStyle name="部门支出预算表01-03 __b-12-0" xfId="277"/>
    <cellStyle name="基本支出预算表（人员类.运转类公用经费项目）04 __b-39-0" xfId="278"/>
    <cellStyle name="项目支出预算表（其他运转类.特定目标类项目）05-1 __b-8-0" xfId="279"/>
    <cellStyle name="部门项目中期规划预算表13 __b-6-0" xfId="280"/>
    <cellStyle name="部门收入预算表01-2 __b-21-0" xfId="281"/>
    <cellStyle name="部门收入预算表01-2 __b-16-0" xfId="282"/>
    <cellStyle name="政府性基金预算支出预算表06 __b-22-0" xfId="283"/>
    <cellStyle name="政府性基金预算支出预算表06 __b-17-0" xfId="284"/>
    <cellStyle name="上级补助项目支出预算表12 __b-27-0" xfId="285"/>
    <cellStyle name="市对下转移支付预算表10-1 __b-9-0" xfId="286"/>
    <cellStyle name="已访问的超链接" xfId="287" builtinId="9"/>
    <cellStyle name="市对下转移支付预算表10-1 __b-22-0" xfId="288"/>
    <cellStyle name="市对下转移支付预算表10-1 __b-17-0" xfId="289"/>
    <cellStyle name="部门支出预算表01-03 __b-2-0" xfId="290"/>
    <cellStyle name="千位分隔" xfId="291" builtinId="3"/>
    <cellStyle name="基本支出预算表（人员类.运转类公用经费项目）04 __b-4-0" xfId="292"/>
    <cellStyle name="汇总" xfId="293" builtinId="25"/>
    <cellStyle name="项目支出绩效目标表（本级下达）05-2 __b-11-0" xfId="294"/>
    <cellStyle name="__b-24-0" xfId="295"/>
    <cellStyle name="__b-19-0" xfId="296"/>
    <cellStyle name="市对下转移支付预算表10-1 __b-20-0" xfId="297"/>
    <cellStyle name="市对下转移支付预算表10-1 __b-15-0" xfId="298"/>
    <cellStyle name="DateStyle" xfId="299"/>
    <cellStyle name="40% - 强调文字颜色 3" xfId="300" builtinId="39"/>
    <cellStyle name="标题 3" xfId="301" builtinId="18"/>
    <cellStyle name="部门政府采购预算表08 __b-3-0" xfId="302"/>
    <cellStyle name="部门项目中期规划预算表13 __b-5-0" xfId="303"/>
    <cellStyle name="政府性基金预算支出预算表06 __b-21-0" xfId="304"/>
    <cellStyle name="政府性基金预算支出预算表06 __b-16-0" xfId="305"/>
    <cellStyle name="部门收入预算表01-2 __b-20-0" xfId="306"/>
    <cellStyle name="部门收入预算表01-2 __b-15-0" xfId="307"/>
    <cellStyle name="40% - 强调文字颜色 6" xfId="308" builtinId="51"/>
    <cellStyle name="强调文字颜色 5" xfId="309" builtinId="45"/>
    <cellStyle name="千位分隔[0]" xfId="310" builtinId="6"/>
    <cellStyle name="基本支出预算表（人员类.运转类公用经费项目）04 __b-9-0" xfId="311"/>
    <cellStyle name="部门项目中期规划预算表13 __b-25-0" xfId="312"/>
    <cellStyle name="一般公共预算支出预算表（按经济科目分类）02-3 __b-35-0" xfId="313"/>
    <cellStyle name="项目支出预算表（其他运转类.特定目标类项目）05-1 __b-16-0" xfId="314"/>
    <cellStyle name="项目支出预算表（其他运转类.特定目标类项目）05-1 __b-21-0" xfId="315"/>
    <cellStyle name="链接单元格" xfId="316" builtinId="24"/>
    <cellStyle name="一般公共预算支出预算表（按功能科目分类）02-2 __b-5-0" xfId="317"/>
    <cellStyle name="60% - 强调文字颜色 3" xfId="318" builtinId="40"/>
    <cellStyle name="__b-2-0" xfId="319"/>
    <cellStyle name="标题 4" xfId="320" builtinId="19"/>
    <cellStyle name="40% - 强调文字颜色 4" xfId="321" builtinId="43"/>
    <cellStyle name="基本支出预算表（人员类.运转类公用经费项目）04 __b-17-0" xfId="322"/>
    <cellStyle name="基本支出预算表（人员类.运转类公用经费项目）04 __b-22-0" xfId="323"/>
    <cellStyle name="20% - 强调文字颜色 3" xfId="324" builtinId="38"/>
    <cellStyle name="部门支出预算表01-03 __b-21-0" xfId="325"/>
    <cellStyle name="部门支出预算表01-03 __b-16-0" xfId="326"/>
    <cellStyle name="政府性基金预算支出预算表06 __b-3-0" xfId="327"/>
    <cellStyle name="部门政府采购预算表08 __b-8-0" xfId="328"/>
    <cellStyle name="政府购买服务预算表09 __b-9-0" xfId="329"/>
    <cellStyle name="财政拨款收支预算总表02-1 __b-6-0" xfId="330"/>
    <cellStyle name="20% - 强调文字颜色 5" xfId="331" builtinId="46"/>
    <cellStyle name="基本支出预算表（人员类.运转类公用经费项目）04 __b-5-0" xfId="332"/>
    <cellStyle name="财政拨款收支预算总表02-1 __b-4-0" xfId="333"/>
    <cellStyle name="60% - 强调文字颜色 5" xfId="334" builtinId="48"/>
    <cellStyle name="部门支出预算表01-03 __b-19-0" xfId="335"/>
    <cellStyle name="部门支出预算表01-03 __b-24-0" xfId="336"/>
    <cellStyle name="基本支出预算表（人员类.运转类公用经费项目）04 __b-25-0" xfId="337"/>
    <cellStyle name="基本支出预算表（人员类.运转类公用经费项目）04 __b-30-0" xfId="338"/>
    <cellStyle name="基本支出预算表（人员类.运转类公用经费项目）04 __b-11-0" xfId="339"/>
    <cellStyle name="PercentStyle" xfId="340"/>
    <cellStyle name="检查单元格" xfId="341" builtinId="23"/>
    <cellStyle name="市对下转移支付绩效目标表10-2 __b-1-0" xfId="342"/>
    <cellStyle name="财政拨款收支预算总表02-1 __b-12-0" xfId="343"/>
    <cellStyle name="一般公共预算支出预算表（按功能科目分类）02-2 __b-18-0" xfId="344"/>
    <cellStyle name="一般公共预算支出预算表（按功能科目分类）02-2 __b-23-0" xfId="345"/>
    <cellStyle name="部门项目中期规划预算表13 __b-1-0" xfId="346"/>
    <cellStyle name="政府性基金预算支出预算表06 __b-12-0" xfId="347"/>
    <cellStyle name="部门收入预算表01-2 __b-11-0" xfId="348"/>
    <cellStyle name="项目支出预算表（其他运转类.特定目标类项目）05-1 __b-33-0" xfId="349"/>
    <cellStyle name="项目支出预算表（其他运转类.特定目标类项目）05-1 __b-28-0" xfId="350"/>
    <cellStyle name="20% - 强调文字颜色 6" xfId="351" builtinId="50"/>
    <cellStyle name="上级补助项目支出预算表12 __b-24-0" xfId="352"/>
    <cellStyle name="上级补助项目支出预算表12 __b-19-0" xfId="353"/>
    <cellStyle name="__b-3-0" xfId="354"/>
    <cellStyle name="60% - 强调文字颜色 6" xfId="355" builtinId="52"/>
    <cellStyle name="市对下转移支付绩效目标表10-2 __b-19-0" xfId="356"/>
    <cellStyle name="政府购买服务预算表09 __b-34-0" xfId="357"/>
    <cellStyle name="政府购买服务预算表09 __b-29-0" xfId="358"/>
    <cellStyle name="国有资本经营预算支出表07 __b-22-0" xfId="359"/>
    <cellStyle name="国有资本经营预算支出表07 __b-17-0" xfId="360"/>
    <cellStyle name="一般公共预算支出预算表（按经济科目分类）02-3 __b-1-0" xfId="361"/>
    <cellStyle name="市对下转移支付预算表10-1 __b-24-0" xfId="362"/>
    <cellStyle name="市对下转移支付预算表10-1 __b-19-0" xfId="363"/>
    <cellStyle name="部门支出预算表01-03 __b-4-0" xfId="364"/>
    <cellStyle name="标题 1" xfId="365" builtinId="16"/>
    <cellStyle name="40% - 强调文字颜色 1" xfId="366" builtinId="31"/>
    <cellStyle name="一般公共预算支出预算表（按功能科目分类）02-2 __b-21-0" xfId="367"/>
    <cellStyle name="一般公共预算支出预算表（按功能科目分类）02-2 __b-16-0" xfId="368"/>
    <cellStyle name="市对下转移支付绩效目标表10-2 __b-2-0" xfId="369"/>
    <cellStyle name="财政拨款收支预算总表02-1 __b-13-0" xfId="370"/>
    <cellStyle name="市对下转移支付预算表10-1 __b-29-0" xfId="371"/>
    <cellStyle name="部门支出预算表01-03 __b-9-0" xfId="372"/>
    <cellStyle name="政府购买服务预算表09 __b-44-0" xfId="373"/>
    <cellStyle name="政府购买服务预算表09 __b-39-0" xfId="374"/>
    <cellStyle name="国有资本经营预算支出表07 __b-27-0" xfId="375"/>
    <cellStyle name="一般公共预算支出预算表（按经济科目分类）02-3 __b-6-0" xfId="376"/>
    <cellStyle name="上级补助项目支出预算表12 __b-10-0" xfId="377"/>
    <cellStyle name="部门项目中期规划预算表13 __b-3-0" xfId="378"/>
    <cellStyle name="政府性基金预算支出预算表06 __b-14-0" xfId="379"/>
    <cellStyle name="部门收入预算表01-2 __b-13-0" xfId="380"/>
    <cellStyle name="__b-13-0" xfId="381"/>
    <cellStyle name="项目支出预算表（其他运转类.特定目标类项目）05-1 __b-35-0" xfId="382"/>
    <cellStyle name="项目支出预算表（其他运转类.特定目标类项目）05-1 __b-40-0" xfId="383"/>
    <cellStyle name="项目支出绩效目标表（另文下达）05-3 __b-12-0" xfId="384"/>
    <cellStyle name="40% - 强调文字颜色 5" xfId="385" builtinId="47"/>
    <cellStyle name="一般公共预算“三公”经费支出预算表03 __b-7-0" xfId="386"/>
    <cellStyle name="部门项目中期规划预算表13 __b-9-0" xfId="387"/>
    <cellStyle name="部门收入预算表01-2 __b-24-0" xfId="388"/>
    <cellStyle name="部门收入预算表01-2 __b-19-0" xfId="389"/>
    <cellStyle name="政府性基金预算支出预算表06 __b-25-0" xfId="390"/>
    <cellStyle name="政府性基金预算支出预算表06 __b-30-0" xfId="391"/>
    <cellStyle name="项目支出绩效目标表（另文下达）05-3 __b-14-0" xfId="392"/>
    <cellStyle name="一般公共预算“三公”经费支出预算表03 __b-9-0" xfId="393"/>
    <cellStyle name="部门支出预算表01-03 __b-25-0" xfId="394"/>
    <cellStyle name="部门支出预算表01-03 __b-30-0" xfId="395"/>
    <cellStyle name="基本支出预算表（人员类.运转类公用经费项目）04 __b-26-0" xfId="396"/>
    <cellStyle name="基本支出预算表（人员类.运转类公用经费项目）04 __b-31-0" xfId="397"/>
    <cellStyle name="20% - 强调文字颜色 2" xfId="398" builtinId="34"/>
    <cellStyle name="部门支出预算表01-03 __b-26-0" xfId="399"/>
    <cellStyle name="部门支出预算表01-03 __b-31-0" xfId="400"/>
    <cellStyle name="基本支出预算表（人员类.运转类公用经费项目）04 __b-27-0" xfId="401"/>
    <cellStyle name="基本支出预算表（人员类.运转类公用经费项目）04 __b-32-0" xfId="402"/>
    <cellStyle name="项目支出预算表（其他运转类.特定目标类项目）05-1 __b-1-0" xfId="403"/>
    <cellStyle name="__b-1-0" xfId="404"/>
    <cellStyle name="__b-4-0" xfId="405"/>
    <cellStyle name="一般公共预算支出预算表（按功能科目分类）02-2 __b-2-0" xfId="406"/>
    <cellStyle name="项目支出预算表（其他运转类.特定目标类项目）05-1 __b-13-0" xfId="407"/>
    <cellStyle name="项目支出绩效目标表（本级下达）05-2 __b-17-0" xfId="408"/>
    <cellStyle name="__b-35-0" xfId="409"/>
    <cellStyle name="__b-40-0" xfId="410"/>
    <cellStyle name="政府性基金预算支出预算表06 __b-27-0" xfId="411"/>
    <cellStyle name="部门支出预算表01-03 __b-14-0" xfId="412"/>
    <cellStyle name="基本支出预算表（人员类.运转类公用经费项目）04 __b-15-0" xfId="413"/>
    <cellStyle name="基本支出预算表（人员类.运转类公用经费项目）04 __b-20-0" xfId="414"/>
    <cellStyle name="部门项目中期规划预算表13 __b-14-0" xfId="415"/>
    <cellStyle name="项目支出绩效目标表（另文下达）05-3 __b-8-0" xfId="416"/>
    <cellStyle name="一般公共预算支出预算表（按经济科目分类）02-3 __b-24-0" xfId="417"/>
    <cellStyle name="一般公共预算支出预算表（按经济科目分类）02-3 __b-19-0" xfId="418"/>
    <cellStyle name="项目支出绩效目标表（另文下达）05-3 __b-2-0" xfId="419"/>
    <cellStyle name="一般公共预算支出预算表（按经济科目分类）02-3 __b-13-0" xfId="420"/>
    <cellStyle name="部门收入预算表01-2 __b-4-0" xfId="421"/>
    <cellStyle name="财政拨款收支预算总表02-1 __b-1-0" xfId="422"/>
    <cellStyle name="__b-49-0" xfId="423"/>
    <cellStyle name="政府性基金预算支出预算表06 __b-4-0" xfId="424"/>
    <cellStyle name="部门政府采购预算表08 __b-9-0" xfId="425"/>
    <cellStyle name="政府购买服务预算表09 __b-40-0" xfId="426"/>
    <cellStyle name="政府购买服务预算表09 __b-35-0" xfId="427"/>
    <cellStyle name="国有资本经营预算支出表07 __b-23-0" xfId="428"/>
    <cellStyle name="国有资本经营预算支出表07 __b-18-0" xfId="429"/>
    <cellStyle name="一般公共预算支出预算表（按经济科目分类）02-3 __b-2-0" xfId="430"/>
    <cellStyle name="市对下转移支付预算表10-1 __b-30-0" xfId="431"/>
    <cellStyle name="市对下转移支付预算表10-1 __b-25-0" xfId="432"/>
    <cellStyle name="部门支出预算表01-03 __b-5-0" xfId="433"/>
    <cellStyle name="政府购买服务预算表09 __b-41-0" xfId="434"/>
    <cellStyle name="政府购买服务预算表09 __b-36-0" xfId="435"/>
    <cellStyle name="国有资本经营预算支出表07 __b-24-0" xfId="436"/>
    <cellStyle name="国有资本经营预算支出表07 __b-19-0" xfId="437"/>
    <cellStyle name="一般公共预算支出预算表（按经济科目分类）02-3 __b-3-0" xfId="438"/>
    <cellStyle name="市对下转移支付预算表10-1 __b-31-0" xfId="439"/>
    <cellStyle name="市对下转移支付预算表10-1 __b-26-0" xfId="440"/>
    <cellStyle name="部门支出预算表01-03 __b-6-0" xfId="441"/>
    <cellStyle name="政府购买服务预算表09 __b-42-0" xfId="442"/>
    <cellStyle name="政府购买服务预算表09 __b-37-0" xfId="443"/>
    <cellStyle name="国有资本经营预算支出表07 __b-25-0" xfId="444"/>
    <cellStyle name="一般公共预算支出预算表（按经济科目分类）02-3 __b-4-0" xfId="445"/>
    <cellStyle name="市对下转移支付预算表10-1 __b-27-0" xfId="446"/>
    <cellStyle name="部门支出预算表01-03 __b-7-0" xfId="447"/>
    <cellStyle name="项目支出绩效目标表（另文下达）05-3 __b-3-0" xfId="448"/>
    <cellStyle name="一般公共预算支出预算表（按经济科目分类）02-3 __b-14-0" xfId="449"/>
    <cellStyle name="部门收入预算表01-2 __b-5-0" xfId="450"/>
    <cellStyle name="政府购买服务预算表09 __b-45-0" xfId="451"/>
    <cellStyle name="国有资本经营预算支出表07 __b-28-0" xfId="452"/>
    <cellStyle name="一般公共预算支出预算表（按经济科目分类）02-3 __b-7-0" xfId="453"/>
    <cellStyle name="部门项目中期规划预算表13 __b-11-0" xfId="454"/>
    <cellStyle name="项目支出绩效目标表（另文下达）05-3 __b-5-0" xfId="455"/>
    <cellStyle name="一般公共预算支出预算表（按经济科目分类）02-3 __b-21-0" xfId="456"/>
    <cellStyle name="一般公共预算支出预算表（按经济科目分类）02-3 __b-16-0" xfId="457"/>
    <cellStyle name="部门收入预算表01-2 __b-7-0" xfId="458"/>
    <cellStyle name="国有资本经营预算支出表07 __b-29-0" xfId="459"/>
    <cellStyle name="一般公共预算支出预算表（按经济科目分类）02-3 __b-8-0" xfId="460"/>
    <cellStyle name="部门项目中期规划预算表13 __b-12-0" xfId="461"/>
    <cellStyle name="项目支出绩效目标表（另文下达）05-3 __b-6-0" xfId="462"/>
    <cellStyle name="一般公共预算支出预算表（按经济科目分类）02-3 __b-22-0" xfId="463"/>
    <cellStyle name="一般公共预算支出预算表（按经济科目分类）02-3 __b-17-0" xfId="464"/>
    <cellStyle name="部门收入预算表01-2 __b-8-0" xfId="465"/>
    <cellStyle name="一般公共预算支出预算表（按经济科目分类）02-3 __b-9-0" xfId="466"/>
    <cellStyle name="部门项目中期规划预算表13 __b-13-0" xfId="467"/>
    <cellStyle name="项目支出绩效目标表（另文下达）05-3 __b-7-0" xfId="468"/>
    <cellStyle name="一般公共预算支出预算表（按经济科目分类）02-3 __b-23-0" xfId="469"/>
    <cellStyle name="一般公共预算支出预算表（按经济科目分类）02-3 __b-18-0" xfId="470"/>
    <cellStyle name="部门收入预算表01-2 __b-9-0" xfId="471"/>
    <cellStyle name="项目支出绩效目标表（本级下达）05-2 __b-13-0" xfId="472"/>
    <cellStyle name="__b-26-0" xfId="473"/>
    <cellStyle name="__b-31-0" xfId="474"/>
    <cellStyle name="项目支出绩效目标表（本级下达）05-2 __b-14-0" xfId="475"/>
    <cellStyle name="警告文本" xfId="476" builtinId="11"/>
    <cellStyle name="__b-27-0" xfId="477"/>
    <cellStyle name="__b-32-0" xfId="478"/>
    <cellStyle name="新增资产配置表11 __b-18-0" xfId="479"/>
    <cellStyle name="基本支出预算表（人员类.运转类公用经费项目）04 __b-1-0" xfId="480"/>
    <cellStyle name="市对下转移支付绩效目标表10-2 __b-7-0" xfId="481"/>
    <cellStyle name="__b-10-0" xfId="482"/>
    <cellStyle name="财政拨款收支预算总表02-1 __b-18-0" xfId="483"/>
    <cellStyle name="财政拨款收支预算总表02-1 __b-23-0" xfId="484"/>
    <cellStyle name="新增资产配置表11 __b-19-0" xfId="485"/>
    <cellStyle name="基本支出预算表（人员类.运转类公用经费项目）04 __b-2-0" xfId="486"/>
    <cellStyle name="市对下转移支付绩效目标表10-2 __b-8-0" xfId="487"/>
    <cellStyle name="__b-11-0" xfId="488"/>
    <cellStyle name="财政拨款收支预算总表02-1 __b-19-0" xfId="489"/>
    <cellStyle name="财政拨款收支预算总表02-1 __b-24-0" xfId="490"/>
    <cellStyle name="项目支出绩效目标表（本级下达）05-2 __b-16-0" xfId="491"/>
    <cellStyle name="__b-29-0" xfId="492"/>
    <cellStyle name="__b-34-0" xfId="493"/>
    <cellStyle name="基本支出预算表（人员类.运转类公用经费项目）04 __b-3-0" xfId="494"/>
    <cellStyle name="项目支出绩效目标表（本级下达）05-2 __b-18-0" xfId="495"/>
    <cellStyle name="标题 2" xfId="496" builtinId="17"/>
    <cellStyle name="40% - 强调文字颜色 2" xfId="497" builtinId="35"/>
    <cellStyle name="__b-36-0" xfId="498"/>
    <cellStyle name="__b-41-0" xfId="499"/>
    <cellStyle name="__b-37-0" xfId="500"/>
    <cellStyle name="__b-42-0" xfId="501"/>
    <cellStyle name="基本支出预算表（人员类.运转类公用经费项目）04 __b-6-0" xfId="502"/>
    <cellStyle name="__b-38-0" xfId="503"/>
    <cellStyle name="__b-43-0" xfId="504"/>
    <cellStyle name="基本支出预算表（人员类.运转类公用经费项目）04 __b-7-0" xfId="505"/>
    <cellStyle name="__b-39-0" xfId="506"/>
    <cellStyle name="__b-44-0" xfId="507"/>
    <cellStyle name="基本支出预算表（人员类.运转类公用经费项目）04 __b-8-0" xfId="508"/>
    <cellStyle name="__b-45-0" xfId="509"/>
    <cellStyle name="__b-46-0" xfId="510"/>
    <cellStyle name="__b-47-0" xfId="511"/>
    <cellStyle name="__b-48-0" xfId="512"/>
    <cellStyle name="市对下转移支付预算表10-1 __b-21-0" xfId="513"/>
    <cellStyle name="市对下转移支付预算表10-1 __b-16-0" xfId="514"/>
    <cellStyle name="部门支出预算表01-03 __b-1-0" xfId="515"/>
    <cellStyle name="市对下转移支付预算表10-1 __b-23-0" xfId="516"/>
    <cellStyle name="市对下转移支付预算表10-1 __b-18-0" xfId="517"/>
    <cellStyle name="部门支出预算表01-03 __b-3-0" xfId="518"/>
    <cellStyle name="上级补助项目支出预算表12 __b-23-0" xfId="519"/>
    <cellStyle name="上级补助项目支出预算表12 __b-18-0" xfId="520"/>
    <cellStyle name="国有资本经营预算支出表07 __b-1-0" xfId="521"/>
    <cellStyle name="财政拨款收支预算总表02-1 __b-10-0" xfId="522"/>
    <cellStyle name="国有资本经营预算支出表07 __b-2-0" xfId="523"/>
    <cellStyle name="强调文字颜色 6" xfId="524" builtinId="49"/>
    <cellStyle name="上级补助项目支出预算表12 __b-30-0" xfId="525"/>
    <cellStyle name="上级补助项目支出预算表12 __b-25-0" xfId="526"/>
    <cellStyle name="国有资本经营预算支出表07 __b-3-0" xfId="527"/>
    <cellStyle name="上级补助项目支出预算表12 __b-26-0" xfId="528"/>
    <cellStyle name="国有资本经营预算支出表07 __b-4-0" xfId="529"/>
    <cellStyle name="新增资产配置表11 __b-7-0" xfId="530"/>
    <cellStyle name="部门支出预算表01-03 __b-11-0" xfId="531"/>
    <cellStyle name="基本支出预算表（人员类.运转类公用经费项目）04 __b-12-0" xfId="532"/>
    <cellStyle name="新增资产配置表11 __b-9-0" xfId="533"/>
    <cellStyle name="部门支出预算表01-03 __b-13-0" xfId="534"/>
    <cellStyle name="基本支出预算表（人员类.运转类公用经费项目）04 __b-14-0" xfId="535"/>
    <cellStyle name="基本支出预算表（人员类.运转类公用经费项目）04 __b-10-0" xfId="536"/>
    <cellStyle name="部门支出预算表01-03 __b-15-0" xfId="537"/>
    <cellStyle name="部门支出预算表01-03 __b-20-0" xfId="538"/>
    <cellStyle name="基本支出预算表（人员类.运转类公用经费项目）04 __b-16-0" xfId="539"/>
    <cellStyle name="基本支出预算表（人员类.运转类公用经费项目）04 __b-21-0" xfId="540"/>
    <cellStyle name="部门支出预算表01-03 __b-17-0" xfId="541"/>
    <cellStyle name="部门支出预算表01-03 __b-22-0" xfId="542"/>
    <cellStyle name="基本支出预算表（人员类.运转类公用经费项目）04 __b-18-0" xfId="543"/>
    <cellStyle name="基本支出预算表（人员类.运转类公用经费项目）04 __b-23-0" xfId="544"/>
    <cellStyle name="强调文字颜色 2" xfId="545" builtinId="33"/>
    <cellStyle name="部门支出预算表01-03 __b-18-0" xfId="546"/>
    <cellStyle name="部门支出预算表01-03 __b-23-0" xfId="547"/>
    <cellStyle name="基本支出预算表（人员类.运转类公用经费项目）04 __b-19-0" xfId="548"/>
    <cellStyle name="基本支出预算表（人员类.运转类公用经费项目）04 __b-24-0" xfId="549"/>
    <cellStyle name="部门支出预算表01-03 __b-27-0" xfId="550"/>
    <cellStyle name="部门支出预算表01-03 __b-32-0" xfId="551"/>
    <cellStyle name="基本支出预算表（人员类.运转类公用经费项目）04 __b-28-0" xfId="552"/>
    <cellStyle name="基本支出预算表（人员类.运转类公用经费项目）04 __b-33-0" xfId="553"/>
    <cellStyle name="项目支出预算表（其他运转类.特定目标类项目）05-1 __b-2-0" xfId="554"/>
    <cellStyle name="部门支出预算表01-03 __b-28-0" xfId="555"/>
    <cellStyle name="基本支出预算表（人员类.运转类公用经费项目）04 __b-29-0" xfId="556"/>
    <cellStyle name="基本支出预算表（人员类.运转类公用经费项目）04 __b-34-0" xfId="557"/>
    <cellStyle name="项目支出预算表（其他运转类.特定目标类项目）05-1 __b-3-0" xfId="558"/>
    <cellStyle name="部门支出预算表01-03 __b-29-0" xfId="559"/>
    <cellStyle name="基本支出预算表（人员类.运转类公用经费项目）04 __b-35-0" xfId="560"/>
    <cellStyle name="基本支出预算表（人员类.运转类公用经费项目）04 __b-40-0" xfId="561"/>
    <cellStyle name="项目支出预算表（其他运转类.特定目标类项目）05-1 __b-4-0" xfId="562"/>
    <cellStyle name="财政拨款收支预算总表02-1 __b-3-0" xfId="563"/>
    <cellStyle name="财政拨款收支预算总表02-1 __b-5-0" xfId="564"/>
    <cellStyle name="财政拨款收支预算总表02-1 __b-7-0" xfId="565"/>
    <cellStyle name="财政拨款收支预算总表02-1 __b-8-0" xfId="566"/>
    <cellStyle name="市对下转移支付绩效目标表10-2 __b-3-0" xfId="567"/>
    <cellStyle name="财政拨款收支预算总表02-1 __b-14-0" xfId="568"/>
    <cellStyle name="上级补助项目支出预算表12 __b-28-0" xfId="569"/>
    <cellStyle name="新增资产配置表11 __b-10-0" xfId="570"/>
    <cellStyle name="国有资本经营预算支出表07 __b-6-0" xfId="571"/>
    <cellStyle name="市对下转移支付绩效目标表10-2 __b-4-0" xfId="572"/>
    <cellStyle name="财政拨款收支预算总表02-1 __b-15-0" xfId="573"/>
    <cellStyle name="财政拨款收支预算总表02-1 __b-20-0" xfId="574"/>
    <cellStyle name="上级补助项目支出预算表12 __b-29-0" xfId="575"/>
    <cellStyle name="新增资产配置表11 __b-11-0" xfId="576"/>
    <cellStyle name="国有资本经营预算支出表07 __b-7-0" xfId="577"/>
    <cellStyle name="市对下转移支付绩效目标表10-2 __b-5-0" xfId="578"/>
    <cellStyle name="财政拨款收支预算总表02-1 __b-16-0" xfId="579"/>
    <cellStyle name="财政拨款收支预算总表02-1 __b-21-0" xfId="580"/>
    <cellStyle name="新增资产配置表11 __b-12-0" xfId="581"/>
    <cellStyle name="国有资本经营预算支出表07 __b-8-0" xfId="582"/>
    <cellStyle name="市对下转移支付绩效目标表10-2 __b-6-0" xfId="583"/>
    <cellStyle name="财政拨款收支预算总表02-1 __b-17-0" xfId="584"/>
    <cellStyle name="财政拨款收支预算总表02-1 __b-22-0" xfId="585"/>
    <cellStyle name="新增资产配置表11 __b-13-0" xfId="586"/>
    <cellStyle name="国有资本经营预算支出表07 __b-9-0" xfId="587"/>
    <cellStyle name="项目支出预算表（其他运转类.特定目标类项目）05-1 __b-25-0" xfId="588"/>
    <cellStyle name="项目支出预算表（其他运转类.特定目标类项目）05-1 __b-30-0" xfId="589"/>
    <cellStyle name="一般公共预算支出预算表（按功能科目分类）02-2 __b-9-0" xfId="590"/>
    <cellStyle name="一般公共预算支出预算表（按功能科目分类）02-2 __b-10-0" xfId="591"/>
    <cellStyle name="一般公共预算支出预算表（按功能科目分类）02-2 __b-11-0" xfId="592"/>
    <cellStyle name="一般公共预算支出预算表（按功能科目分类）02-2 __b-12-0" xfId="593"/>
    <cellStyle name="一般公共预算支出预算表（按功能科目分类）02-2 __b-14-0" xfId="594"/>
    <cellStyle name="一般公共预算支出预算表（按功能科目分类）02-2 __b-17-0" xfId="595"/>
    <cellStyle name="一般公共预算支出预算表（按功能科目分类）02-2 __b-22-0" xfId="596"/>
    <cellStyle name="一般公共预算支出预算表（按功能科目分类）02-2 __b-19-0" xfId="597"/>
    <cellStyle name="一般公共预算支出预算表（按功能科目分类）02-2 __b-24-0" xfId="598"/>
    <cellStyle name="一般公共预算支出预算表（按功能科目分类）02-2 __b-25-0" xfId="599"/>
    <cellStyle name="一般公共预算支出预算表（按功能科目分类）02-2 __b-26-0" xfId="600"/>
    <cellStyle name="一般公共预算支出预算表（按功能科目分类）02-2 __b-27-0" xfId="601"/>
    <cellStyle name="DateTimeStyle" xfId="602"/>
    <cellStyle name="部门收入预算表01-2 __b-1-0" xfId="603"/>
    <cellStyle name="一般公共预算支出预算表（按经济科目分类）02-3 __b-10-0" xfId="604"/>
    <cellStyle name="输出" xfId="605" builtinId="21"/>
    <cellStyle name="基本支出预算表（人员类.运转类公用经费项目）04 __b-36-0" xfId="606"/>
    <cellStyle name="基本支出预算表（人员类.运转类公用经费项目）04 __b-41-0" xfId="607"/>
    <cellStyle name="项目支出预算表（其他运转类.特定目标类项目）05-1 __b-5-0" xfId="608"/>
    <cellStyle name="部门收入预算表01-2 __b-2-0" xfId="609"/>
    <cellStyle name="一般公共预算支出预算表（按经济科目分类）02-3 __b-11-0" xfId="610"/>
    <cellStyle name="基本支出预算表（人员类.运转类公用经费项目）04 __b-37-0" xfId="611"/>
    <cellStyle name="项目支出预算表（其他运转类.特定目标类项目）05-1 __b-6-0" xfId="612"/>
    <cellStyle name="项目支出绩效目标表（另文下达）05-3 __b-1-0" xfId="613"/>
    <cellStyle name="20% - 强调文字颜色 1" xfId="614" builtinId="30"/>
    <cellStyle name="部门收入预算表01-2 __b-3-0" xfId="615"/>
    <cellStyle name="一般公共预算支出预算表（按经济科目分类）02-3 __b-12-0" xfId="616"/>
    <cellStyle name="基本支出预算表（人员类.运转类公用经费项目）04 __b-38-0" xfId="617"/>
    <cellStyle name="项目支出预算表（其他运转类.特定目标类项目）05-1 __b-7-0" xfId="618"/>
    <cellStyle name="一般公共预算“三公”经费支出预算表03 __b-1-0" xfId="619"/>
    <cellStyle name="一般公共预算“三公”经费支出预算表03 __b-2-0" xfId="620"/>
    <cellStyle name="一般公共预算“三公”经费支出预算表03 __b-3-0" xfId="621"/>
    <cellStyle name="一般公共预算“三公”经费支出预算表03 __b-4-0" xfId="622"/>
    <cellStyle name="一般公共预算“三公”经费支出预算表03 __b-5-0" xfId="623"/>
    <cellStyle name="一般公共预算“三公”经费支出预算表03 __b-6-0" xfId="624"/>
    <cellStyle name="注释" xfId="625" builtinId="10"/>
    <cellStyle name="一般公共预算“三公”经费支出预算表03 __b-8-0" xfId="626"/>
    <cellStyle name="一般公共预算“三公”经费支出预算表03 __b-11-0" xfId="627"/>
    <cellStyle name="一般公共预算“三公”经费支出预算表03 __b-12-0" xfId="628"/>
    <cellStyle name="一般公共预算“三公”经费支出预算表03 __b-13-0" xfId="629"/>
    <cellStyle name="一般公共预算“三公”经费支出预算表03 __b-14-0" xfId="630"/>
    <cellStyle name="一般公共预算“三公”经费支出预算表03 __b-15-0" xfId="631"/>
    <cellStyle name="一般公共预算“三公”经费支出预算表03 __b-20-0" xfId="632"/>
    <cellStyle name="一般公共预算“三公”经费支出预算表03 __b-16-0" xfId="633"/>
    <cellStyle name="一般公共预算“三公”经费支出预算表03 __b-21-0" xfId="634"/>
    <cellStyle name="一般公共预算“三公”经费支出预算表03 __b-17-0" xfId="635"/>
    <cellStyle name="一般公共预算“三公”经费支出预算表03 __b-22-0" xfId="636"/>
    <cellStyle name="一般公共预算“三公”经费支出预算表03 __b-19-0" xfId="637"/>
    <cellStyle name="市对下转移支付绩效目标表10-2 __b-12-0" xfId="638"/>
    <cellStyle name="政府购买服务预算表09 __b-17-0" xfId="639"/>
    <cellStyle name="政府购买服务预算表09 __b-22-0" xfId="640"/>
    <cellStyle name="国有资本经营预算支出表07 __b-10-0" xfId="641"/>
    <cellStyle name="市对下转移支付绩效目标表10-2 __b-13-0" xfId="642"/>
    <cellStyle name="政府购买服务预算表09 __b-18-0" xfId="643"/>
    <cellStyle name="政府购买服务预算表09 __b-23-0" xfId="644"/>
    <cellStyle name="国有资本经营预算支出表07 __b-11-0" xfId="645"/>
    <cellStyle name="市对下转移支付绩效目标表10-2 __b-14-0" xfId="646"/>
    <cellStyle name="政府购买服务预算表09 __b-19-0" xfId="647"/>
    <cellStyle name="政府购买服务预算表09 __b-24-0" xfId="648"/>
    <cellStyle name="国有资本经营预算支出表07 __b-12-0" xfId="649"/>
    <cellStyle name="项目支出预算表（其他运转类.特定目标类项目）05-1 __b-11-0" xfId="650"/>
    <cellStyle name="一般公共预算支出预算表（按功能科目分类）02-2 __b-1-0" xfId="651"/>
    <cellStyle name="项目支出预算表（其他运转类.特定目标类项目）05-1 __b-12-0" xfId="652"/>
    <cellStyle name="一般公共预算支出预算表（按功能科目分类）02-2 __b-3-0" xfId="653"/>
    <cellStyle name="项目支出预算表（其他运转类.特定目标类项目）05-1 __b-14-0" xfId="654"/>
    <cellStyle name="一般公共预算支出预算表（按功能科目分类）02-2 __b-6-0" xfId="655"/>
    <cellStyle name="项目支出预算表（其他运转类.特定目标类项目）05-1 __b-17-0" xfId="656"/>
    <cellStyle name="项目支出预算表（其他运转类.特定目标类项目）05-1 __b-22-0" xfId="657"/>
    <cellStyle name="一般公共预算支出预算表（按功能科目分类）02-2 __b-7-0" xfId="658"/>
    <cellStyle name="解释性文本" xfId="659" builtinId="53"/>
    <cellStyle name="项目支出预算表（其他运转类.特定目标类项目）05-1 __b-18-0" xfId="660"/>
    <cellStyle name="项目支出预算表（其他运转类.特定目标类项目）05-1 __b-23-0" xfId="661"/>
    <cellStyle name="政府购买服务预算表09 __b-10-0" xfId="662"/>
    <cellStyle name="一般公共预算支出预算表（按功能科目分类）02-2 __b-8-0" xfId="663"/>
    <cellStyle name="项目支出预算表（其他运转类.特定目标类项目）05-1 __b-19-0" xfId="664"/>
    <cellStyle name="项目支出预算表（其他运转类.特定目标类项目）05-1 __b-24-0" xfId="665"/>
    <cellStyle name="政府购买服务预算表09 __b-11-0" xfId="66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D39"/>
  <sheetViews>
    <sheetView showZeros="0" workbookViewId="0">
      <selection activeCell="A12" sqref="A1:D39"/>
    </sheetView>
  </sheetViews>
  <sheetFormatPr defaultColWidth="8" defaultRowHeight="14.25" customHeight="true" outlineLevelCol="3"/>
  <cols>
    <col min="1" max="1" width="39.575" customWidth="true"/>
    <col min="2" max="2" width="43.1416666666667" customWidth="true"/>
    <col min="3" max="3" width="39.7166666666667" customWidth="true"/>
    <col min="4" max="4" width="42.7166666666667" customWidth="true"/>
  </cols>
  <sheetData>
    <row r="1" ht="13.5" customHeight="true" spans="4:4">
      <c r="D1" s="117" t="s">
        <v>0</v>
      </c>
    </row>
    <row r="2" ht="36" customHeight="true" spans="1:4">
      <c r="A2" s="124" t="s">
        <v>1</v>
      </c>
      <c r="B2" s="258"/>
      <c r="C2" s="258"/>
      <c r="D2" s="258"/>
    </row>
    <row r="3" ht="21" customHeight="true" spans="1:4">
      <c r="A3" s="259" t="str">
        <f>"单位名称："&amp;"富源县住房和城乡建设局"</f>
        <v>单位名称：富源县住房和城乡建设局</v>
      </c>
      <c r="B3" s="260"/>
      <c r="C3" s="260"/>
      <c r="D3" s="266" t="s">
        <v>2</v>
      </c>
    </row>
    <row r="4" ht="19.5" customHeight="true" spans="1:4">
      <c r="A4" s="261" t="s">
        <v>3</v>
      </c>
      <c r="B4" s="262"/>
      <c r="C4" s="261" t="s">
        <v>4</v>
      </c>
      <c r="D4" s="262"/>
    </row>
    <row r="5" ht="19.5" customHeight="true" spans="1:4">
      <c r="A5" s="263" t="s">
        <v>5</v>
      </c>
      <c r="B5" s="263" t="s">
        <v>6</v>
      </c>
      <c r="C5" s="263" t="s">
        <v>7</v>
      </c>
      <c r="D5" s="263" t="s">
        <v>6</v>
      </c>
    </row>
    <row r="6" ht="19.5" customHeight="true" spans="1:4">
      <c r="A6" s="264"/>
      <c r="B6" s="264"/>
      <c r="C6" s="264"/>
      <c r="D6" s="264"/>
    </row>
    <row r="7" ht="20.25" customHeight="true" spans="1:4">
      <c r="A7" s="8" t="s">
        <v>8</v>
      </c>
      <c r="B7" s="18">
        <v>2440.068564</v>
      </c>
      <c r="C7" s="265" t="str">
        <f>"一"&amp;"、"&amp;"一般公共服务支出"</f>
        <v>一、一般公共服务支出</v>
      </c>
      <c r="D7" s="18"/>
    </row>
    <row r="8" ht="20.25" customHeight="true" spans="1:4">
      <c r="A8" s="8" t="s">
        <v>9</v>
      </c>
      <c r="B8" s="18"/>
      <c r="C8" s="265" t="str">
        <f>"二"&amp;"、"&amp;"外交支出"</f>
        <v>二、外交支出</v>
      </c>
      <c r="D8" s="18"/>
    </row>
    <row r="9" ht="20.25" customHeight="true" spans="1:4">
      <c r="A9" s="8" t="s">
        <v>10</v>
      </c>
      <c r="B9" s="18"/>
      <c r="C9" s="265" t="str">
        <f>"三"&amp;"、"&amp;"国防支出"</f>
        <v>三、国防支出</v>
      </c>
      <c r="D9" s="18"/>
    </row>
    <row r="10" ht="20.25" customHeight="true" spans="1:4">
      <c r="A10" s="8" t="s">
        <v>11</v>
      </c>
      <c r="B10" s="18"/>
      <c r="C10" s="265" t="str">
        <f>"四"&amp;"、"&amp;"公共安全支出"</f>
        <v>四、公共安全支出</v>
      </c>
      <c r="D10" s="18"/>
    </row>
    <row r="11" ht="20.25" customHeight="true" spans="1:4">
      <c r="A11" s="8" t="s">
        <v>12</v>
      </c>
      <c r="B11" s="18"/>
      <c r="C11" s="265" t="str">
        <f>"五"&amp;"、"&amp;"教育支出"</f>
        <v>五、教育支出</v>
      </c>
      <c r="D11" s="18"/>
    </row>
    <row r="12" ht="20.25" customHeight="true" spans="1:4">
      <c r="A12" s="8" t="s">
        <v>13</v>
      </c>
      <c r="B12" s="18"/>
      <c r="C12" s="265" t="str">
        <f>"六"&amp;"、"&amp;"科学技术支出"</f>
        <v>六、科学技术支出</v>
      </c>
      <c r="D12" s="18"/>
    </row>
    <row r="13" ht="20.25" customHeight="true" spans="1:4">
      <c r="A13" s="8" t="s">
        <v>14</v>
      </c>
      <c r="B13" s="18"/>
      <c r="C13" s="265" t="str">
        <f>"七"&amp;"、"&amp;"文化旅游体育与传媒支出"</f>
        <v>七、文化旅游体育与传媒支出</v>
      </c>
      <c r="D13" s="18"/>
    </row>
    <row r="14" ht="20.25" customHeight="true" spans="1:4">
      <c r="A14" s="8" t="s">
        <v>15</v>
      </c>
      <c r="B14" s="18"/>
      <c r="C14" s="265" t="str">
        <f>"八"&amp;"、"&amp;"社会保障和就业支出"</f>
        <v>八、社会保障和就业支出</v>
      </c>
      <c r="D14" s="18">
        <v>158.176315</v>
      </c>
    </row>
    <row r="15" ht="20.25" customHeight="true" spans="1:4">
      <c r="A15" s="8" t="s">
        <v>16</v>
      </c>
      <c r="B15" s="18"/>
      <c r="C15" s="265" t="str">
        <f>"九"&amp;"、"&amp;"社会保险基金支出"</f>
        <v>九、社会保险基金支出</v>
      </c>
      <c r="D15" s="18"/>
    </row>
    <row r="16" ht="20.25" customHeight="true" spans="1:4">
      <c r="A16" s="8" t="s">
        <v>17</v>
      </c>
      <c r="B16" s="18"/>
      <c r="C16" s="265" t="str">
        <f>"十"&amp;"、"&amp;"卫生健康支出"</f>
        <v>十、卫生健康支出</v>
      </c>
      <c r="D16" s="18">
        <v>72.902587</v>
      </c>
    </row>
    <row r="17" ht="20.25" customHeight="true" spans="1:4">
      <c r="A17" s="8"/>
      <c r="B17" s="18"/>
      <c r="C17" s="265" t="str">
        <f>"十一"&amp;"、"&amp;"节能环保支出"</f>
        <v>十一、节能环保支出</v>
      </c>
      <c r="D17" s="18">
        <v>1344</v>
      </c>
    </row>
    <row r="18" ht="20.25" customHeight="true" spans="1:4">
      <c r="A18" s="8"/>
      <c r="B18" s="8"/>
      <c r="C18" s="265" t="str">
        <f>"十二"&amp;"、"&amp;"城乡社区支出"</f>
        <v>十二、城乡社区支出</v>
      </c>
      <c r="D18" s="18">
        <v>759.8196</v>
      </c>
    </row>
    <row r="19" ht="20.25" customHeight="true" spans="1:4">
      <c r="A19" s="8"/>
      <c r="B19" s="8"/>
      <c r="C19" s="265" t="str">
        <f>"十三"&amp;"、"&amp;"农林水支出"</f>
        <v>十三、农林水支出</v>
      </c>
      <c r="D19" s="18"/>
    </row>
    <row r="20" ht="20.25" customHeight="true" spans="1:4">
      <c r="A20" s="8"/>
      <c r="B20" s="8"/>
      <c r="C20" s="265" t="str">
        <f>"十四"&amp;"、"&amp;"交通运输支出"</f>
        <v>十四、交通运输支出</v>
      </c>
      <c r="D20" s="18"/>
    </row>
    <row r="21" ht="20.25" customHeight="true" spans="1:4">
      <c r="A21" s="8"/>
      <c r="B21" s="8"/>
      <c r="C21" s="265" t="str">
        <f>"十五"&amp;"、"&amp;"资源勘探工业信息等支出"</f>
        <v>十五、资源勘探工业信息等支出</v>
      </c>
      <c r="D21" s="18"/>
    </row>
    <row r="22" ht="20.25" customHeight="true" spans="1:4">
      <c r="A22" s="8"/>
      <c r="B22" s="8"/>
      <c r="C22" s="265" t="str">
        <f>"十六"&amp;"、"&amp;"商业服务业等支出"</f>
        <v>十六、商业服务业等支出</v>
      </c>
      <c r="D22" s="18"/>
    </row>
    <row r="23" ht="20.25" customHeight="true" spans="1:4">
      <c r="A23" s="8"/>
      <c r="B23" s="8"/>
      <c r="C23" s="265" t="str">
        <f>"十七"&amp;"、"&amp;"金融支出"</f>
        <v>十七、金融支出</v>
      </c>
      <c r="D23" s="18"/>
    </row>
    <row r="24" ht="20.25" customHeight="true" spans="1:4">
      <c r="A24" s="8"/>
      <c r="B24" s="8"/>
      <c r="C24" s="265" t="str">
        <f>"十八"&amp;"、"&amp;"援助其他地区支出"</f>
        <v>十八、援助其他地区支出</v>
      </c>
      <c r="D24" s="18"/>
    </row>
    <row r="25" ht="20.25" customHeight="true" spans="1:4">
      <c r="A25" s="8"/>
      <c r="B25" s="8"/>
      <c r="C25" s="265" t="str">
        <f>"十九"&amp;"、"&amp;"自然资源海洋气象等支出"</f>
        <v>十九、自然资源海洋气象等支出</v>
      </c>
      <c r="D25" s="18"/>
    </row>
    <row r="26" ht="20.25" customHeight="true" spans="1:4">
      <c r="A26" s="8"/>
      <c r="B26" s="8"/>
      <c r="C26" s="265" t="str">
        <f>"二十"&amp;"、"&amp;"住房保障支出"</f>
        <v>二十、住房保障支出</v>
      </c>
      <c r="D26" s="18">
        <v>105.170062</v>
      </c>
    </row>
    <row r="27" ht="20.25" customHeight="true" spans="1:4">
      <c r="A27" s="8"/>
      <c r="B27" s="8"/>
      <c r="C27" s="265" t="str">
        <f>"二十一"&amp;"、"&amp;"粮油物资储备支出"</f>
        <v>二十一、粮油物资储备支出</v>
      </c>
      <c r="D27" s="18"/>
    </row>
    <row r="28" ht="20.25" customHeight="true" spans="1:4">
      <c r="A28" s="8"/>
      <c r="B28" s="8"/>
      <c r="C28" s="265" t="str">
        <f>"二十二"&amp;"、"&amp;"国有资本经营预算支出"</f>
        <v>二十二、国有资本经营预算支出</v>
      </c>
      <c r="D28" s="18"/>
    </row>
    <row r="29" ht="20.25" customHeight="true" spans="1:4">
      <c r="A29" s="8"/>
      <c r="B29" s="8"/>
      <c r="C29" s="265" t="str">
        <f>"二十三"&amp;"、"&amp;"灾害防治及应急管理支出"</f>
        <v>二十三、灾害防治及应急管理支出</v>
      </c>
      <c r="D29" s="18"/>
    </row>
    <row r="30" ht="20.25" customHeight="true" spans="1:4">
      <c r="A30" s="8"/>
      <c r="B30" s="8"/>
      <c r="C30" s="265" t="str">
        <f>"二十四"&amp;"、"&amp;"预备费"</f>
        <v>二十四、预备费</v>
      </c>
      <c r="D30" s="18"/>
    </row>
    <row r="31" ht="20.25" customHeight="true" spans="1:4">
      <c r="A31" s="8"/>
      <c r="B31" s="8"/>
      <c r="C31" s="265" t="str">
        <f>"二十五"&amp;"、"&amp;"其他支出"</f>
        <v>二十五、其他支出</v>
      </c>
      <c r="D31" s="18"/>
    </row>
    <row r="32" ht="20.25" customHeight="true" spans="1:4">
      <c r="A32" s="8"/>
      <c r="B32" s="8"/>
      <c r="C32" s="265" t="str">
        <f>"二十六"&amp;"、"&amp;"转移性支出"</f>
        <v>二十六、转移性支出</v>
      </c>
      <c r="D32" s="18"/>
    </row>
    <row r="33" ht="20.25" customHeight="true" spans="1:4">
      <c r="A33" s="8"/>
      <c r="B33" s="8"/>
      <c r="C33" s="265" t="str">
        <f>"二十七"&amp;"、"&amp;"债务还本支出"</f>
        <v>二十七、债务还本支出</v>
      </c>
      <c r="D33" s="18"/>
    </row>
    <row r="34" ht="20.25" customHeight="true" spans="1:4">
      <c r="A34" s="8"/>
      <c r="B34" s="8"/>
      <c r="C34" s="265" t="str">
        <f>"二十八"&amp;"、"&amp;"债务付息支出"</f>
        <v>二十八、债务付息支出</v>
      </c>
      <c r="D34" s="18"/>
    </row>
    <row r="35" ht="20.25" customHeight="true" spans="1:4">
      <c r="A35" s="8"/>
      <c r="B35" s="8"/>
      <c r="C35" s="265" t="str">
        <f>"二十九"&amp;"、"&amp;"债务发行费用支出"</f>
        <v>二十九、债务发行费用支出</v>
      </c>
      <c r="D35" s="18"/>
    </row>
    <row r="36" ht="20.25" customHeight="true" spans="1:4">
      <c r="A36" s="8"/>
      <c r="B36" s="8"/>
      <c r="C36" s="265" t="str">
        <f>"三十"&amp;"、"&amp;"抗疫特别国债安排的支出"</f>
        <v>三十、抗疫特别国债安排的支出</v>
      </c>
      <c r="D36" s="18"/>
    </row>
    <row r="37" ht="20.25" customHeight="true" spans="1:4">
      <c r="A37" s="208" t="s">
        <v>18</v>
      </c>
      <c r="B37" s="18">
        <v>2440.068564</v>
      </c>
      <c r="C37" s="208" t="s">
        <v>19</v>
      </c>
      <c r="D37" s="18">
        <v>2440.068564</v>
      </c>
    </row>
    <row r="38" ht="20.25" customHeight="true" spans="1:4">
      <c r="A38" s="8" t="s">
        <v>20</v>
      </c>
      <c r="B38" s="18"/>
      <c r="C38" s="8" t="s">
        <v>21</v>
      </c>
      <c r="D38" s="18"/>
    </row>
    <row r="39" ht="20.25" customHeight="true" spans="1:4">
      <c r="A39" s="208" t="s">
        <v>22</v>
      </c>
      <c r="B39" s="18">
        <v>2440.068564</v>
      </c>
      <c r="C39" s="208" t="s">
        <v>23</v>
      </c>
      <c r="D39" s="18">
        <v>2440.068564</v>
      </c>
    </row>
  </sheetData>
  <mergeCells count="8">
    <mergeCell ref="A2:D2"/>
    <mergeCell ref="A3:B3"/>
    <mergeCell ref="A4:B4"/>
    <mergeCell ref="C4:D4"/>
    <mergeCell ref="A5:A6"/>
    <mergeCell ref="B5:B6"/>
    <mergeCell ref="C5:C6"/>
    <mergeCell ref="D5:D6"/>
  </mergeCells>
  <pageMargins left="0.75" right="0.75" top="1" bottom="1" header="0.511805555555556" footer="0.511805555555556"/>
  <pageSetup paperSize="9" fitToWidth="0"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K29"/>
  <sheetViews>
    <sheetView showZeros="0" tabSelected="1" workbookViewId="0">
      <selection activeCell="K27" sqref="K27"/>
    </sheetView>
  </sheetViews>
  <sheetFormatPr defaultColWidth="9.14166666666667" defaultRowHeight="12" customHeight="true"/>
  <cols>
    <col min="1" max="1" width="30.025" customWidth="true"/>
    <col min="2" max="2" width="29" customWidth="true"/>
    <col min="3" max="3" width="23.85" customWidth="true"/>
    <col min="4" max="4" width="20.575" customWidth="true"/>
    <col min="5" max="5" width="20.1416666666667" customWidth="true"/>
    <col min="6" max="6" width="19.85" customWidth="true"/>
    <col min="7" max="7" width="9.85" customWidth="true"/>
    <col min="8" max="8" width="19" customWidth="true"/>
    <col min="9" max="9" width="12.575" customWidth="true"/>
    <col min="10" max="10" width="12.275" customWidth="true"/>
    <col min="11" max="11" width="15.7166666666667" customWidth="true"/>
  </cols>
  <sheetData>
    <row r="1" customHeight="true" spans="11:11">
      <c r="K1" s="139" t="s">
        <v>319</v>
      </c>
    </row>
    <row r="2" ht="28.5" customHeight="true" spans="2:11">
      <c r="B2" s="48" t="s">
        <v>320</v>
      </c>
      <c r="C2" s="2"/>
      <c r="D2" s="2"/>
      <c r="E2" s="2"/>
      <c r="F2" s="2"/>
      <c r="G2" s="51"/>
      <c r="H2" s="2"/>
      <c r="I2" s="51"/>
      <c r="J2" s="51"/>
      <c r="K2" s="2"/>
    </row>
    <row r="3" ht="17.25" customHeight="true" spans="1:2">
      <c r="A3" t="str">
        <f>"单位名称："&amp;"富源县住房和城乡建设局"</f>
        <v>单位名称：富源县住房和城乡建设局</v>
      </c>
      <c r="B3" s="3"/>
    </row>
    <row r="4" ht="44.25" customHeight="true" spans="1:11">
      <c r="A4" s="134" t="s">
        <v>230</v>
      </c>
      <c r="B4" s="41" t="s">
        <v>321</v>
      </c>
      <c r="C4" s="41" t="s">
        <v>322</v>
      </c>
      <c r="D4" s="41" t="s">
        <v>323</v>
      </c>
      <c r="E4" s="41" t="s">
        <v>324</v>
      </c>
      <c r="F4" s="41" t="s">
        <v>325</v>
      </c>
      <c r="G4" s="49" t="s">
        <v>326</v>
      </c>
      <c r="H4" s="41" t="s">
        <v>327</v>
      </c>
      <c r="I4" s="49" t="s">
        <v>328</v>
      </c>
      <c r="J4" s="49" t="s">
        <v>329</v>
      </c>
      <c r="K4" s="41" t="s">
        <v>330</v>
      </c>
    </row>
    <row r="5" ht="18.75" customHeight="true" spans="1:11">
      <c r="A5" s="135">
        <v>1</v>
      </c>
      <c r="B5" s="136">
        <v>2</v>
      </c>
      <c r="C5" s="136">
        <v>3</v>
      </c>
      <c r="D5" s="136">
        <v>4</v>
      </c>
      <c r="E5" s="136">
        <v>5</v>
      </c>
      <c r="F5" s="136">
        <v>6</v>
      </c>
      <c r="G5" s="138">
        <v>7</v>
      </c>
      <c r="H5" s="136">
        <v>8</v>
      </c>
      <c r="I5" s="138">
        <v>9</v>
      </c>
      <c r="J5" s="138">
        <v>10</v>
      </c>
      <c r="K5" s="136">
        <v>11</v>
      </c>
    </row>
    <row r="6" ht="21.75" customHeight="true" spans="1:11">
      <c r="A6" s="9"/>
      <c r="B6" s="8" t="s">
        <v>43</v>
      </c>
      <c r="C6" s="9"/>
      <c r="D6" s="9"/>
      <c r="E6" s="9"/>
      <c r="F6" s="9"/>
      <c r="G6" s="9"/>
      <c r="H6" s="9"/>
      <c r="I6" s="9"/>
      <c r="J6" s="9"/>
      <c r="K6" s="9"/>
    </row>
    <row r="7" ht="19.5" customHeight="true" spans="1:11">
      <c r="A7" s="137"/>
      <c r="B7" s="97" t="s">
        <v>43</v>
      </c>
      <c r="C7" s="8"/>
      <c r="D7" s="8"/>
      <c r="E7" s="8"/>
      <c r="F7" s="8"/>
      <c r="G7" s="8"/>
      <c r="H7" s="8"/>
      <c r="I7" s="8"/>
      <c r="J7" s="8"/>
      <c r="K7" s="8"/>
    </row>
    <row r="8" ht="19.5" customHeight="true" spans="1:11">
      <c r="A8" s="137" t="s">
        <v>318</v>
      </c>
      <c r="B8" s="8" t="s">
        <v>317</v>
      </c>
      <c r="C8" s="8" t="s">
        <v>331</v>
      </c>
      <c r="D8" s="8" t="s">
        <v>332</v>
      </c>
      <c r="E8" s="8" t="s">
        <v>333</v>
      </c>
      <c r="F8" s="8" t="s">
        <v>334</v>
      </c>
      <c r="G8" s="8" t="s">
        <v>335</v>
      </c>
      <c r="H8" s="8" t="s">
        <v>133</v>
      </c>
      <c r="I8" s="8" t="s">
        <v>336</v>
      </c>
      <c r="J8" s="8" t="s">
        <v>337</v>
      </c>
      <c r="K8" s="8" t="s">
        <v>338</v>
      </c>
    </row>
    <row r="9" ht="19.5" customHeight="true" spans="1:11">
      <c r="A9" s="137" t="s">
        <v>318</v>
      </c>
      <c r="B9" s="8" t="s">
        <v>317</v>
      </c>
      <c r="C9" s="8" t="s">
        <v>331</v>
      </c>
      <c r="D9" s="8" t="s">
        <v>332</v>
      </c>
      <c r="E9" s="8" t="s">
        <v>339</v>
      </c>
      <c r="F9" s="8" t="s">
        <v>340</v>
      </c>
      <c r="G9" s="8" t="s">
        <v>341</v>
      </c>
      <c r="H9" s="8" t="s">
        <v>342</v>
      </c>
      <c r="I9" s="8" t="s">
        <v>343</v>
      </c>
      <c r="J9" s="8" t="s">
        <v>337</v>
      </c>
      <c r="K9" s="8" t="s">
        <v>344</v>
      </c>
    </row>
    <row r="10" ht="19.5" customHeight="true" spans="1:11">
      <c r="A10" s="137" t="s">
        <v>318</v>
      </c>
      <c r="B10" s="8" t="s">
        <v>317</v>
      </c>
      <c r="C10" s="8" t="s">
        <v>331</v>
      </c>
      <c r="D10" s="8" t="s">
        <v>345</v>
      </c>
      <c r="E10" s="8" t="s">
        <v>346</v>
      </c>
      <c r="F10" s="8" t="s">
        <v>347</v>
      </c>
      <c r="G10" s="8" t="s">
        <v>341</v>
      </c>
      <c r="H10" s="8" t="s">
        <v>348</v>
      </c>
      <c r="I10" s="8"/>
      <c r="J10" s="8" t="s">
        <v>349</v>
      </c>
      <c r="K10" s="8" t="s">
        <v>350</v>
      </c>
    </row>
    <row r="11" ht="19.5" customHeight="true" spans="1:11">
      <c r="A11" s="137" t="s">
        <v>318</v>
      </c>
      <c r="B11" s="8" t="s">
        <v>317</v>
      </c>
      <c r="C11" s="8" t="s">
        <v>331</v>
      </c>
      <c r="D11" s="8" t="s">
        <v>351</v>
      </c>
      <c r="E11" s="8" t="s">
        <v>352</v>
      </c>
      <c r="F11" s="8" t="s">
        <v>353</v>
      </c>
      <c r="G11" s="8" t="s">
        <v>335</v>
      </c>
      <c r="H11" s="8" t="s">
        <v>354</v>
      </c>
      <c r="I11" s="8" t="s">
        <v>343</v>
      </c>
      <c r="J11" s="8" t="s">
        <v>337</v>
      </c>
      <c r="K11" s="8" t="s">
        <v>355</v>
      </c>
    </row>
    <row r="12" ht="19.5" customHeight="true" spans="1:11">
      <c r="A12" s="137" t="s">
        <v>315</v>
      </c>
      <c r="B12" s="8" t="s">
        <v>314</v>
      </c>
      <c r="C12" s="8" t="s">
        <v>356</v>
      </c>
      <c r="D12" s="8" t="s">
        <v>332</v>
      </c>
      <c r="E12" s="8" t="s">
        <v>333</v>
      </c>
      <c r="F12" s="8" t="s">
        <v>357</v>
      </c>
      <c r="G12" s="8" t="s">
        <v>335</v>
      </c>
      <c r="H12" s="8" t="s">
        <v>358</v>
      </c>
      <c r="I12" s="8" t="s">
        <v>359</v>
      </c>
      <c r="J12" s="8" t="s">
        <v>337</v>
      </c>
      <c r="K12" s="8" t="s">
        <v>360</v>
      </c>
    </row>
    <row r="13" ht="19.5" customHeight="true" spans="1:11">
      <c r="A13" s="137" t="s">
        <v>315</v>
      </c>
      <c r="B13" s="8" t="s">
        <v>314</v>
      </c>
      <c r="C13" s="8" t="s">
        <v>361</v>
      </c>
      <c r="D13" s="8" t="s">
        <v>332</v>
      </c>
      <c r="E13" s="8" t="s">
        <v>339</v>
      </c>
      <c r="F13" s="8" t="s">
        <v>362</v>
      </c>
      <c r="G13" s="8" t="s">
        <v>335</v>
      </c>
      <c r="H13" s="8" t="s">
        <v>342</v>
      </c>
      <c r="I13" s="8" t="s">
        <v>343</v>
      </c>
      <c r="J13" s="8" t="s">
        <v>337</v>
      </c>
      <c r="K13" s="8" t="s">
        <v>363</v>
      </c>
    </row>
    <row r="14" ht="19.5" customHeight="true" spans="1:11">
      <c r="A14" s="137" t="s">
        <v>315</v>
      </c>
      <c r="B14" s="8" t="s">
        <v>314</v>
      </c>
      <c r="C14" s="8" t="s">
        <v>361</v>
      </c>
      <c r="D14" s="8" t="s">
        <v>332</v>
      </c>
      <c r="E14" s="8" t="s">
        <v>339</v>
      </c>
      <c r="F14" s="8" t="s">
        <v>364</v>
      </c>
      <c r="G14" s="8" t="s">
        <v>341</v>
      </c>
      <c r="H14" s="8" t="s">
        <v>342</v>
      </c>
      <c r="I14" s="8" t="s">
        <v>343</v>
      </c>
      <c r="J14" s="8" t="s">
        <v>337</v>
      </c>
      <c r="K14" s="8" t="s">
        <v>365</v>
      </c>
    </row>
    <row r="15" ht="19.5" customHeight="true" spans="1:11">
      <c r="A15" s="137" t="s">
        <v>315</v>
      </c>
      <c r="B15" s="8" t="s">
        <v>314</v>
      </c>
      <c r="C15" s="8" t="s">
        <v>361</v>
      </c>
      <c r="D15" s="8" t="s">
        <v>332</v>
      </c>
      <c r="E15" s="8" t="s">
        <v>339</v>
      </c>
      <c r="F15" s="8" t="s">
        <v>366</v>
      </c>
      <c r="G15" s="8" t="s">
        <v>335</v>
      </c>
      <c r="H15" s="8" t="s">
        <v>354</v>
      </c>
      <c r="I15" s="8" t="s">
        <v>343</v>
      </c>
      <c r="J15" s="8" t="s">
        <v>337</v>
      </c>
      <c r="K15" s="8" t="s">
        <v>367</v>
      </c>
    </row>
    <row r="16" ht="19.5" customHeight="true" spans="1:11">
      <c r="A16" s="137" t="s">
        <v>315</v>
      </c>
      <c r="B16" s="8" t="s">
        <v>314</v>
      </c>
      <c r="C16" s="8" t="s">
        <v>361</v>
      </c>
      <c r="D16" s="8" t="s">
        <v>345</v>
      </c>
      <c r="E16" s="8" t="s">
        <v>368</v>
      </c>
      <c r="F16" s="8" t="s">
        <v>369</v>
      </c>
      <c r="G16" s="8" t="s">
        <v>335</v>
      </c>
      <c r="H16" s="8" t="s">
        <v>348</v>
      </c>
      <c r="I16" s="8"/>
      <c r="J16" s="8" t="s">
        <v>349</v>
      </c>
      <c r="K16" s="8" t="s">
        <v>370</v>
      </c>
    </row>
    <row r="17" ht="19.5" customHeight="true" spans="1:11">
      <c r="A17" s="137" t="s">
        <v>315</v>
      </c>
      <c r="B17" s="8" t="s">
        <v>314</v>
      </c>
      <c r="C17" s="8" t="s">
        <v>361</v>
      </c>
      <c r="D17" s="8" t="s">
        <v>351</v>
      </c>
      <c r="E17" s="8" t="s">
        <v>352</v>
      </c>
      <c r="F17" s="8" t="s">
        <v>371</v>
      </c>
      <c r="G17" s="8" t="s">
        <v>335</v>
      </c>
      <c r="H17" s="8" t="s">
        <v>372</v>
      </c>
      <c r="I17" s="8" t="s">
        <v>343</v>
      </c>
      <c r="J17" s="8" t="s">
        <v>337</v>
      </c>
      <c r="K17" s="8" t="s">
        <v>373</v>
      </c>
    </row>
    <row r="18" ht="19.5" customHeight="true" spans="1:11">
      <c r="A18" s="137" t="s">
        <v>312</v>
      </c>
      <c r="B18" s="8" t="s">
        <v>310</v>
      </c>
      <c r="C18" s="8" t="s">
        <v>374</v>
      </c>
      <c r="D18" s="8" t="s">
        <v>332</v>
      </c>
      <c r="E18" s="8" t="s">
        <v>333</v>
      </c>
      <c r="F18" s="8" t="s">
        <v>375</v>
      </c>
      <c r="G18" s="8" t="s">
        <v>335</v>
      </c>
      <c r="H18" s="8" t="s">
        <v>132</v>
      </c>
      <c r="I18" s="8" t="s">
        <v>376</v>
      </c>
      <c r="J18" s="8" t="s">
        <v>337</v>
      </c>
      <c r="K18" s="8" t="s">
        <v>377</v>
      </c>
    </row>
    <row r="19" ht="19.5" customHeight="true" spans="1:11">
      <c r="A19" s="137" t="s">
        <v>312</v>
      </c>
      <c r="B19" s="8" t="s">
        <v>310</v>
      </c>
      <c r="C19" s="8" t="s">
        <v>374</v>
      </c>
      <c r="D19" s="8" t="s">
        <v>332</v>
      </c>
      <c r="E19" s="8" t="s">
        <v>333</v>
      </c>
      <c r="F19" s="8" t="s">
        <v>378</v>
      </c>
      <c r="G19" s="8" t="s">
        <v>379</v>
      </c>
      <c r="H19" s="8" t="s">
        <v>380</v>
      </c>
      <c r="I19" s="8" t="s">
        <v>381</v>
      </c>
      <c r="J19" s="8" t="s">
        <v>337</v>
      </c>
      <c r="K19" s="8" t="s">
        <v>382</v>
      </c>
    </row>
    <row r="20" ht="19.5" customHeight="true" spans="1:11">
      <c r="A20" s="137" t="s">
        <v>312</v>
      </c>
      <c r="B20" s="8" t="s">
        <v>310</v>
      </c>
      <c r="C20" s="8" t="s">
        <v>374</v>
      </c>
      <c r="D20" s="8" t="s">
        <v>332</v>
      </c>
      <c r="E20" s="8" t="s">
        <v>339</v>
      </c>
      <c r="F20" s="8" t="s">
        <v>383</v>
      </c>
      <c r="G20" s="8" t="s">
        <v>335</v>
      </c>
      <c r="H20" s="8" t="s">
        <v>354</v>
      </c>
      <c r="I20" s="8" t="s">
        <v>343</v>
      </c>
      <c r="J20" s="8" t="s">
        <v>337</v>
      </c>
      <c r="K20" s="8" t="s">
        <v>384</v>
      </c>
    </row>
    <row r="21" ht="19.5" customHeight="true" spans="1:11">
      <c r="A21" s="137" t="s">
        <v>312</v>
      </c>
      <c r="B21" s="8" t="s">
        <v>310</v>
      </c>
      <c r="C21" s="8" t="s">
        <v>374</v>
      </c>
      <c r="D21" s="8" t="s">
        <v>332</v>
      </c>
      <c r="E21" s="8" t="s">
        <v>339</v>
      </c>
      <c r="F21" s="8" t="s">
        <v>385</v>
      </c>
      <c r="G21" s="8" t="s">
        <v>335</v>
      </c>
      <c r="H21" s="8" t="s">
        <v>342</v>
      </c>
      <c r="I21" s="8" t="s">
        <v>343</v>
      </c>
      <c r="J21" s="8" t="s">
        <v>337</v>
      </c>
      <c r="K21" s="8" t="s">
        <v>386</v>
      </c>
    </row>
    <row r="22" ht="19.5" customHeight="true" spans="1:11">
      <c r="A22" s="137" t="s">
        <v>312</v>
      </c>
      <c r="B22" s="8" t="s">
        <v>310</v>
      </c>
      <c r="C22" s="8" t="s">
        <v>374</v>
      </c>
      <c r="D22" s="8" t="s">
        <v>332</v>
      </c>
      <c r="E22" s="8" t="s">
        <v>387</v>
      </c>
      <c r="F22" s="8" t="s">
        <v>388</v>
      </c>
      <c r="G22" s="8" t="s">
        <v>335</v>
      </c>
      <c r="H22" s="8" t="s">
        <v>342</v>
      </c>
      <c r="I22" s="8" t="s">
        <v>343</v>
      </c>
      <c r="J22" s="8" t="s">
        <v>337</v>
      </c>
      <c r="K22" s="8" t="s">
        <v>389</v>
      </c>
    </row>
    <row r="23" ht="19.5" customHeight="true" spans="1:11">
      <c r="A23" s="137" t="s">
        <v>312</v>
      </c>
      <c r="B23" s="8" t="s">
        <v>310</v>
      </c>
      <c r="C23" s="8" t="s">
        <v>374</v>
      </c>
      <c r="D23" s="8" t="s">
        <v>345</v>
      </c>
      <c r="E23" s="8" t="s">
        <v>346</v>
      </c>
      <c r="F23" s="8" t="s">
        <v>390</v>
      </c>
      <c r="G23" s="8" t="s">
        <v>341</v>
      </c>
      <c r="H23" s="8" t="s">
        <v>342</v>
      </c>
      <c r="I23" s="8" t="s">
        <v>343</v>
      </c>
      <c r="J23" s="8" t="s">
        <v>337</v>
      </c>
      <c r="K23" s="8" t="s">
        <v>391</v>
      </c>
    </row>
    <row r="24" ht="19.5" customHeight="true" spans="1:11">
      <c r="A24" s="137" t="s">
        <v>312</v>
      </c>
      <c r="B24" s="8" t="s">
        <v>310</v>
      </c>
      <c r="C24" s="8" t="s">
        <v>374</v>
      </c>
      <c r="D24" s="8" t="s">
        <v>351</v>
      </c>
      <c r="E24" s="8" t="s">
        <v>352</v>
      </c>
      <c r="F24" s="8" t="s">
        <v>392</v>
      </c>
      <c r="G24" s="8" t="s">
        <v>335</v>
      </c>
      <c r="H24" s="8" t="s">
        <v>372</v>
      </c>
      <c r="I24" s="8" t="s">
        <v>343</v>
      </c>
      <c r="J24" s="8" t="s">
        <v>337</v>
      </c>
      <c r="K24" s="8" t="s">
        <v>393</v>
      </c>
    </row>
    <row r="25" ht="19.5" customHeight="true" spans="1:11">
      <c r="A25" s="137" t="s">
        <v>308</v>
      </c>
      <c r="B25" s="8" t="s">
        <v>306</v>
      </c>
      <c r="C25" s="8" t="s">
        <v>394</v>
      </c>
      <c r="D25" s="8" t="s">
        <v>332</v>
      </c>
      <c r="E25" s="8" t="s">
        <v>333</v>
      </c>
      <c r="F25" s="8" t="s">
        <v>395</v>
      </c>
      <c r="G25" s="8" t="s">
        <v>335</v>
      </c>
      <c r="H25" s="8" t="s">
        <v>396</v>
      </c>
      <c r="I25" s="8" t="s">
        <v>397</v>
      </c>
      <c r="J25" s="8" t="s">
        <v>337</v>
      </c>
      <c r="K25" s="8" t="s">
        <v>398</v>
      </c>
    </row>
    <row r="26" ht="19.5" customHeight="true" spans="1:11">
      <c r="A26" s="137" t="s">
        <v>308</v>
      </c>
      <c r="B26" s="8" t="s">
        <v>306</v>
      </c>
      <c r="C26" s="8" t="s">
        <v>394</v>
      </c>
      <c r="D26" s="8" t="s">
        <v>332</v>
      </c>
      <c r="E26" s="8" t="s">
        <v>339</v>
      </c>
      <c r="F26" s="8" t="s">
        <v>399</v>
      </c>
      <c r="G26" s="8" t="s">
        <v>335</v>
      </c>
      <c r="H26" s="8" t="s">
        <v>342</v>
      </c>
      <c r="I26" s="8" t="s">
        <v>343</v>
      </c>
      <c r="J26" s="8" t="s">
        <v>337</v>
      </c>
      <c r="K26" s="8" t="s">
        <v>400</v>
      </c>
    </row>
    <row r="27" ht="19.5" customHeight="true" spans="1:11">
      <c r="A27" s="137" t="s">
        <v>308</v>
      </c>
      <c r="B27" s="8" t="s">
        <v>306</v>
      </c>
      <c r="C27" s="8" t="s">
        <v>394</v>
      </c>
      <c r="D27" s="8" t="s">
        <v>345</v>
      </c>
      <c r="E27" s="8" t="s">
        <v>346</v>
      </c>
      <c r="F27" s="8" t="s">
        <v>401</v>
      </c>
      <c r="G27" s="8" t="s">
        <v>341</v>
      </c>
      <c r="H27" s="8" t="s">
        <v>342</v>
      </c>
      <c r="I27" s="8" t="s">
        <v>343</v>
      </c>
      <c r="J27" s="8" t="s">
        <v>337</v>
      </c>
      <c r="K27" s="8" t="s">
        <v>402</v>
      </c>
    </row>
    <row r="28" ht="19.5" customHeight="true" spans="1:11">
      <c r="A28" s="137" t="s">
        <v>308</v>
      </c>
      <c r="B28" s="8" t="s">
        <v>306</v>
      </c>
      <c r="C28" s="8" t="s">
        <v>394</v>
      </c>
      <c r="D28" s="8" t="s">
        <v>345</v>
      </c>
      <c r="E28" s="8" t="s">
        <v>368</v>
      </c>
      <c r="F28" s="8" t="s">
        <v>403</v>
      </c>
      <c r="G28" s="8" t="s">
        <v>341</v>
      </c>
      <c r="H28" s="8" t="s">
        <v>348</v>
      </c>
      <c r="I28" s="8"/>
      <c r="J28" s="8" t="s">
        <v>349</v>
      </c>
      <c r="K28" s="8" t="s">
        <v>404</v>
      </c>
    </row>
    <row r="29" ht="19.5" customHeight="true" spans="1:11">
      <c r="A29" s="137" t="s">
        <v>308</v>
      </c>
      <c r="B29" s="8" t="s">
        <v>306</v>
      </c>
      <c r="C29" s="8" t="s">
        <v>394</v>
      </c>
      <c r="D29" s="8" t="s">
        <v>351</v>
      </c>
      <c r="E29" s="8" t="s">
        <v>352</v>
      </c>
      <c r="F29" s="8" t="s">
        <v>371</v>
      </c>
      <c r="G29" s="8" t="s">
        <v>335</v>
      </c>
      <c r="H29" s="8" t="s">
        <v>372</v>
      </c>
      <c r="I29" s="8" t="s">
        <v>343</v>
      </c>
      <c r="J29" s="8" t="s">
        <v>337</v>
      </c>
      <c r="K29" s="8" t="s">
        <v>405</v>
      </c>
    </row>
  </sheetData>
  <mergeCells count="13">
    <mergeCell ref="B2:K2"/>
    <mergeCell ref="A8:A11"/>
    <mergeCell ref="A12:A17"/>
    <mergeCell ref="A18:A24"/>
    <mergeCell ref="A25:A29"/>
    <mergeCell ref="B8:B11"/>
    <mergeCell ref="B12:B17"/>
    <mergeCell ref="B18:B24"/>
    <mergeCell ref="B25:B29"/>
    <mergeCell ref="C8:C11"/>
    <mergeCell ref="C12:C17"/>
    <mergeCell ref="C18:C24"/>
    <mergeCell ref="C25:C29"/>
  </mergeCells>
  <pageMargins left="0.75" right="0.75" top="1" bottom="1" header="0.511805555555556" footer="0.511805555555556"/>
  <pageSetup paperSize="9" fitToWidth="0"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K9"/>
  <sheetViews>
    <sheetView showZeros="0" workbookViewId="0">
      <selection activeCell="A17" sqref="A17"/>
    </sheetView>
  </sheetViews>
  <sheetFormatPr defaultColWidth="9.14166666666667" defaultRowHeight="12" customHeight="true"/>
  <cols>
    <col min="1" max="1" width="38.025" customWidth="true"/>
    <col min="2" max="2" width="22.7166666666667" customWidth="true"/>
    <col min="3" max="3" width="17.575" customWidth="true"/>
    <col min="4" max="7" width="23.575" customWidth="true"/>
    <col min="8" max="8" width="21.85" customWidth="true"/>
    <col min="9" max="11" width="23.575" customWidth="true"/>
  </cols>
  <sheetData>
    <row r="1" ht="17.25" customHeight="true" spans="11:11">
      <c r="K1" s="86" t="s">
        <v>406</v>
      </c>
    </row>
    <row r="2" ht="28.5" customHeight="true" spans="2:11">
      <c r="B2" s="124" t="s">
        <v>407</v>
      </c>
      <c r="C2" s="20"/>
      <c r="D2" s="20"/>
      <c r="E2" s="20"/>
      <c r="F2" s="20"/>
      <c r="G2" s="70"/>
      <c r="H2" s="20"/>
      <c r="I2" s="70"/>
      <c r="J2" s="70"/>
      <c r="K2" s="20"/>
    </row>
    <row r="3" ht="17.25" customHeight="true" spans="1:2">
      <c r="A3" t="s">
        <v>408</v>
      </c>
      <c r="B3" s="125"/>
    </row>
    <row r="4" ht="44.25" customHeight="true" spans="1:11">
      <c r="A4" s="126" t="s">
        <v>230</v>
      </c>
      <c r="B4" s="41" t="s">
        <v>321</v>
      </c>
      <c r="C4" s="41" t="s">
        <v>322</v>
      </c>
      <c r="D4" s="41" t="s">
        <v>323</v>
      </c>
      <c r="E4" s="41" t="s">
        <v>324</v>
      </c>
      <c r="F4" s="41" t="s">
        <v>325</v>
      </c>
      <c r="G4" s="49" t="s">
        <v>326</v>
      </c>
      <c r="H4" s="41" t="s">
        <v>327</v>
      </c>
      <c r="I4" s="49" t="s">
        <v>328</v>
      </c>
      <c r="J4" s="49" t="s">
        <v>329</v>
      </c>
      <c r="K4" s="41" t="s">
        <v>330</v>
      </c>
    </row>
    <row r="5" ht="14.25" customHeight="true" spans="1:11">
      <c r="A5" s="127">
        <v>1</v>
      </c>
      <c r="B5" s="128">
        <v>2</v>
      </c>
      <c r="C5" s="129">
        <v>3</v>
      </c>
      <c r="D5" s="130">
        <v>4</v>
      </c>
      <c r="E5" s="130">
        <v>5</v>
      </c>
      <c r="F5" s="130">
        <v>6</v>
      </c>
      <c r="G5" s="130">
        <v>7</v>
      </c>
      <c r="H5" s="129">
        <v>8</v>
      </c>
      <c r="I5" s="130">
        <v>8</v>
      </c>
      <c r="J5" s="129">
        <v>10</v>
      </c>
      <c r="K5" s="129">
        <v>11</v>
      </c>
    </row>
    <row r="6" ht="42" customHeight="true" spans="1:11">
      <c r="A6" s="9"/>
      <c r="B6" s="8"/>
      <c r="C6" s="131"/>
      <c r="D6" s="131"/>
      <c r="E6" s="131"/>
      <c r="F6" s="132"/>
      <c r="G6" s="133"/>
      <c r="H6" s="132"/>
      <c r="I6" s="133"/>
      <c r="J6" s="133"/>
      <c r="K6" s="132"/>
    </row>
    <row r="7" ht="51.75" customHeight="true" spans="1:11">
      <c r="A7" s="127"/>
      <c r="B7" s="8"/>
      <c r="C7" s="8"/>
      <c r="D7" s="8"/>
      <c r="E7" s="8"/>
      <c r="F7" s="8"/>
      <c r="G7" s="8"/>
      <c r="H7" s="8"/>
      <c r="I7" s="8"/>
      <c r="J7" s="8"/>
      <c r="K7" s="28"/>
    </row>
    <row r="9" customHeight="true" spans="1:1">
      <c r="A9" t="s">
        <v>409</v>
      </c>
    </row>
  </sheetData>
  <mergeCells count="1">
    <mergeCell ref="B2:K2"/>
  </mergeCells>
  <pageMargins left="0.75" right="0.75" top="1" bottom="1" header="0.511805555555556" footer="0.511805555555556"/>
  <pageSetup paperSize="9" fitToWidth="0"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F11"/>
  <sheetViews>
    <sheetView showZeros="0" workbookViewId="0">
      <selection activeCell="C14" sqref="C14"/>
    </sheetView>
  </sheetViews>
  <sheetFormatPr defaultColWidth="9.14166666666667" defaultRowHeight="14.25" customHeight="true" outlineLevelCol="5"/>
  <cols>
    <col min="1" max="1" width="26.85" customWidth="true"/>
    <col min="2" max="2" width="34.275" customWidth="true"/>
    <col min="3" max="3" width="30.425" customWidth="true"/>
    <col min="4" max="4" width="28.7166666666667" customWidth="true"/>
    <col min="5" max="6" width="26.85" customWidth="true"/>
  </cols>
  <sheetData>
    <row r="1" ht="12" customHeight="true" spans="1:6">
      <c r="A1" s="102">
        <v>1</v>
      </c>
      <c r="B1" s="103">
        <v>0</v>
      </c>
      <c r="C1" s="102">
        <v>1</v>
      </c>
      <c r="D1" s="118"/>
      <c r="E1" s="118"/>
      <c r="F1" s="101" t="s">
        <v>410</v>
      </c>
    </row>
    <row r="2" ht="26.25" customHeight="true" spans="1:6">
      <c r="A2" s="105" t="s">
        <v>411</v>
      </c>
      <c r="B2" s="105" t="s">
        <v>411</v>
      </c>
      <c r="C2" s="106"/>
      <c r="D2" s="119"/>
      <c r="E2" s="119"/>
      <c r="F2" s="119"/>
    </row>
    <row r="3" ht="13.5" customHeight="true" spans="1:6">
      <c r="A3" s="3" t="str">
        <f>"单位名称："&amp;"富源县住房和城乡建设局"</f>
        <v>单位名称：富源县住房和城乡建设局</v>
      </c>
      <c r="B3" s="3" t="s">
        <v>412</v>
      </c>
      <c r="C3" s="102"/>
      <c r="D3" s="118"/>
      <c r="E3" s="118"/>
      <c r="F3" s="269" t="s">
        <v>2</v>
      </c>
    </row>
    <row r="4" ht="19.5" customHeight="true" spans="1:6">
      <c r="A4" s="64" t="s">
        <v>413</v>
      </c>
      <c r="B4" s="120" t="s">
        <v>47</v>
      </c>
      <c r="C4" s="64" t="s">
        <v>48</v>
      </c>
      <c r="D4" s="16" t="s">
        <v>414</v>
      </c>
      <c r="E4" s="16"/>
      <c r="F4" s="16"/>
    </row>
    <row r="5" ht="18.75" customHeight="true" spans="1:6">
      <c r="A5" s="64"/>
      <c r="B5" s="121"/>
      <c r="C5" s="64"/>
      <c r="D5" s="16" t="s">
        <v>29</v>
      </c>
      <c r="E5" s="16" t="s">
        <v>49</v>
      </c>
      <c r="F5" s="16" t="s">
        <v>50</v>
      </c>
    </row>
    <row r="6" ht="23.25" customHeight="true" spans="1:6">
      <c r="A6" s="49">
        <v>1</v>
      </c>
      <c r="B6" s="113" t="s">
        <v>133</v>
      </c>
      <c r="C6" s="49">
        <v>3</v>
      </c>
      <c r="D6" s="60">
        <v>4</v>
      </c>
      <c r="E6" s="60">
        <v>5</v>
      </c>
      <c r="F6" s="60">
        <v>6</v>
      </c>
    </row>
    <row r="7" ht="23.25" customHeight="true" spans="1:6">
      <c r="A7" s="8"/>
      <c r="B7" s="9"/>
      <c r="C7" s="9"/>
      <c r="D7" s="18"/>
      <c r="E7" s="18"/>
      <c r="F7" s="18"/>
    </row>
    <row r="8" ht="24" customHeight="true" spans="1:6">
      <c r="A8" s="9"/>
      <c r="B8" s="8"/>
      <c r="C8" s="8"/>
      <c r="D8" s="18"/>
      <c r="E8" s="18"/>
      <c r="F8" s="18"/>
    </row>
    <row r="9" ht="18.75" customHeight="true" spans="1:6">
      <c r="A9" s="122" t="s">
        <v>115</v>
      </c>
      <c r="B9" s="122" t="s">
        <v>115</v>
      </c>
      <c r="C9" s="123" t="s">
        <v>115</v>
      </c>
      <c r="D9" s="18"/>
      <c r="E9" s="18"/>
      <c r="F9" s="18"/>
    </row>
    <row r="11" customHeight="true" spans="1:1">
      <c r="A11" t="s">
        <v>415</v>
      </c>
    </row>
  </sheetData>
  <mergeCells count="7">
    <mergeCell ref="A2:F2"/>
    <mergeCell ref="A3:C3"/>
    <mergeCell ref="D4:F4"/>
    <mergeCell ref="A9:C9"/>
    <mergeCell ref="A4:A5"/>
    <mergeCell ref="B4:B5"/>
    <mergeCell ref="C4:C5"/>
  </mergeCells>
  <pageMargins left="0.75" right="0.75" top="1" bottom="1" header="0.511805555555556" footer="0.511805555555556"/>
  <pageSetup paperSize="9" fitToWidth="0"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F11"/>
  <sheetViews>
    <sheetView showZeros="0" workbookViewId="0">
      <selection activeCell="C19" sqref="C19"/>
    </sheetView>
  </sheetViews>
  <sheetFormatPr defaultColWidth="9.14166666666667" defaultRowHeight="14.25" customHeight="true" outlineLevelCol="5"/>
  <cols>
    <col min="1" max="1" width="23.575" customWidth="true"/>
    <col min="2" max="2" width="30.425" customWidth="true"/>
    <col min="3" max="3" width="26.1416666666667" customWidth="true"/>
    <col min="4" max="4" width="25.275" customWidth="true"/>
    <col min="5" max="6" width="23.575" customWidth="true"/>
  </cols>
  <sheetData>
    <row r="1" ht="12" customHeight="true" spans="1:6">
      <c r="A1" s="102">
        <v>1</v>
      </c>
      <c r="B1" s="103">
        <v>0</v>
      </c>
      <c r="C1" s="102">
        <v>1</v>
      </c>
      <c r="D1" s="104"/>
      <c r="E1" s="104"/>
      <c r="F1" s="117" t="s">
        <v>410</v>
      </c>
    </row>
    <row r="2" ht="26.25" customHeight="true" spans="1:6">
      <c r="A2" s="105" t="s">
        <v>416</v>
      </c>
      <c r="B2" s="105" t="s">
        <v>411</v>
      </c>
      <c r="C2" s="106"/>
      <c r="D2" s="107"/>
      <c r="E2" s="107"/>
      <c r="F2" s="107"/>
    </row>
    <row r="3" ht="13.5" customHeight="true" spans="1:6">
      <c r="A3" s="3" t="str">
        <f>"单位名称："&amp;"富源县住房和城乡建设局"</f>
        <v>单位名称：富源县住房和城乡建设局</v>
      </c>
      <c r="B3" s="108" t="s">
        <v>412</v>
      </c>
      <c r="C3" s="102"/>
      <c r="D3" s="104"/>
      <c r="E3" s="104"/>
      <c r="F3" s="269" t="s">
        <v>2</v>
      </c>
    </row>
    <row r="4" ht="19.5" customHeight="true" spans="1:6">
      <c r="A4" s="109" t="s">
        <v>413</v>
      </c>
      <c r="B4" s="110" t="s">
        <v>47</v>
      </c>
      <c r="C4" s="109" t="s">
        <v>48</v>
      </c>
      <c r="D4" s="36" t="s">
        <v>417</v>
      </c>
      <c r="E4" s="37"/>
      <c r="F4" s="38"/>
    </row>
    <row r="5" ht="18.75" customHeight="true" spans="1:6">
      <c r="A5" s="111"/>
      <c r="B5" s="112"/>
      <c r="C5" s="111"/>
      <c r="D5" s="32" t="s">
        <v>29</v>
      </c>
      <c r="E5" s="36" t="s">
        <v>49</v>
      </c>
      <c r="F5" s="32" t="s">
        <v>50</v>
      </c>
    </row>
    <row r="6" ht="18.75" customHeight="true" spans="1:6">
      <c r="A6" s="49">
        <v>1</v>
      </c>
      <c r="B6" s="113" t="s">
        <v>133</v>
      </c>
      <c r="C6" s="49">
        <v>3</v>
      </c>
      <c r="D6" s="60">
        <v>4</v>
      </c>
      <c r="E6" s="60">
        <v>5</v>
      </c>
      <c r="F6" s="60">
        <v>6</v>
      </c>
    </row>
    <row r="7" ht="21" customHeight="true" spans="1:6">
      <c r="A7" s="8"/>
      <c r="B7" s="114"/>
      <c r="C7" s="114"/>
      <c r="D7" s="18"/>
      <c r="E7" s="18"/>
      <c r="F7" s="18"/>
    </row>
    <row r="8" ht="21" customHeight="true" spans="1:6">
      <c r="A8" s="114"/>
      <c r="B8" s="8"/>
      <c r="C8" s="8"/>
      <c r="D8" s="18"/>
      <c r="E8" s="18"/>
      <c r="F8" s="18"/>
    </row>
    <row r="9" ht="18.75" customHeight="true" spans="1:6">
      <c r="A9" s="115" t="s">
        <v>115</v>
      </c>
      <c r="B9" s="115" t="s">
        <v>115</v>
      </c>
      <c r="C9" s="116" t="s">
        <v>115</v>
      </c>
      <c r="D9" s="18"/>
      <c r="E9" s="18"/>
      <c r="F9" s="18"/>
    </row>
    <row r="11" customHeight="true" spans="1:1">
      <c r="A11" t="s">
        <v>418</v>
      </c>
    </row>
  </sheetData>
  <mergeCells count="7">
    <mergeCell ref="A2:F2"/>
    <mergeCell ref="A3:C3"/>
    <mergeCell ref="D4:F4"/>
    <mergeCell ref="A9:C9"/>
    <mergeCell ref="A4:A5"/>
    <mergeCell ref="B4:B5"/>
    <mergeCell ref="C4:C5"/>
  </mergeCells>
  <pageMargins left="0.75" right="0.75" top="1" bottom="1" header="0.511805555555556" footer="0.511805555555556"/>
  <pageSetup paperSize="9" fitToWidth="0"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Q16"/>
  <sheetViews>
    <sheetView showZeros="0" workbookViewId="0">
      <selection activeCell="H25" sqref="H25"/>
    </sheetView>
  </sheetViews>
  <sheetFormatPr defaultColWidth="9.14166666666667" defaultRowHeight="14.25" customHeight="true"/>
  <cols>
    <col min="1" max="2" width="23.575" customWidth="true"/>
    <col min="3" max="3" width="27" customWidth="true"/>
    <col min="4" max="5" width="23.575" customWidth="true"/>
    <col min="6" max="6" width="33.85" customWidth="true"/>
    <col min="7" max="8" width="20.1416666666667" customWidth="true"/>
    <col min="9" max="9" width="25.275" customWidth="true"/>
    <col min="10" max="12" width="27" customWidth="true"/>
    <col min="13" max="13" width="23.575" customWidth="true"/>
    <col min="14" max="14" width="30.425" customWidth="true"/>
    <col min="15" max="15" width="27" customWidth="true"/>
    <col min="16" max="16" width="30.425" customWidth="true"/>
    <col min="17" max="17" width="23.575" customWidth="true"/>
  </cols>
  <sheetData>
    <row r="1" ht="13.5" customHeight="true" spans="15:17">
      <c r="O1" s="86"/>
      <c r="P1" s="86"/>
      <c r="Q1" s="100" t="s">
        <v>419</v>
      </c>
    </row>
    <row r="2" ht="27.75" customHeight="true" spans="1:17">
      <c r="A2" s="39" t="s">
        <v>420</v>
      </c>
      <c r="B2" s="20"/>
      <c r="C2" s="20"/>
      <c r="D2" s="20"/>
      <c r="E2" s="20"/>
      <c r="F2" s="20"/>
      <c r="G2" s="20"/>
      <c r="H2" s="20"/>
      <c r="I2" s="20"/>
      <c r="J2" s="20"/>
      <c r="K2" s="70"/>
      <c r="L2" s="20"/>
      <c r="M2" s="20"/>
      <c r="N2" s="20"/>
      <c r="O2" s="70"/>
      <c r="P2" s="70"/>
      <c r="Q2" s="20"/>
    </row>
    <row r="3" ht="18.75" customHeight="true" spans="1:17">
      <c r="A3" s="40" t="str">
        <f>"单位名称："&amp;"富源县住房和城乡建设局"</f>
        <v>单位名称：富源县住房和城乡建设局</v>
      </c>
      <c r="B3" s="31"/>
      <c r="C3" s="31"/>
      <c r="D3" s="31"/>
      <c r="E3" s="31"/>
      <c r="F3" s="31"/>
      <c r="G3" s="31"/>
      <c r="H3" s="31"/>
      <c r="I3" s="31"/>
      <c r="J3" s="31"/>
      <c r="O3" s="87"/>
      <c r="P3" s="87"/>
      <c r="Q3" s="269" t="s">
        <v>2</v>
      </c>
    </row>
    <row r="4" ht="15.75" customHeight="true" spans="1:17">
      <c r="A4" s="23" t="s">
        <v>421</v>
      </c>
      <c r="B4" s="72" t="s">
        <v>422</v>
      </c>
      <c r="C4" s="72" t="s">
        <v>423</v>
      </c>
      <c r="D4" s="72" t="s">
        <v>424</v>
      </c>
      <c r="E4" s="72" t="s">
        <v>425</v>
      </c>
      <c r="F4" s="72" t="s">
        <v>426</v>
      </c>
      <c r="G4" s="46" t="s">
        <v>236</v>
      </c>
      <c r="H4" s="46"/>
      <c r="I4" s="46"/>
      <c r="J4" s="46"/>
      <c r="K4" s="85"/>
      <c r="L4" s="46"/>
      <c r="M4" s="46"/>
      <c r="N4" s="46"/>
      <c r="O4" s="88"/>
      <c r="P4" s="85"/>
      <c r="Q4" s="47"/>
    </row>
    <row r="5" ht="17.25" customHeight="true" spans="1:17">
      <c r="A5" s="25"/>
      <c r="B5" s="74"/>
      <c r="C5" s="74"/>
      <c r="D5" s="74"/>
      <c r="E5" s="74"/>
      <c r="F5" s="74"/>
      <c r="G5" s="74" t="s">
        <v>29</v>
      </c>
      <c r="H5" s="74" t="s">
        <v>32</v>
      </c>
      <c r="I5" s="74" t="s">
        <v>427</v>
      </c>
      <c r="J5" s="74" t="s">
        <v>428</v>
      </c>
      <c r="K5" s="75" t="s">
        <v>429</v>
      </c>
      <c r="L5" s="89" t="s">
        <v>36</v>
      </c>
      <c r="M5" s="89"/>
      <c r="N5" s="89"/>
      <c r="O5" s="90"/>
      <c r="P5" s="95"/>
      <c r="Q5" s="76"/>
    </row>
    <row r="6" ht="54" customHeight="true" spans="1:17">
      <c r="A6" s="27"/>
      <c r="B6" s="76"/>
      <c r="C6" s="76"/>
      <c r="D6" s="76"/>
      <c r="E6" s="76"/>
      <c r="F6" s="76"/>
      <c r="G6" s="76"/>
      <c r="H6" s="76" t="s">
        <v>31</v>
      </c>
      <c r="I6" s="76"/>
      <c r="J6" s="76"/>
      <c r="K6" s="77"/>
      <c r="L6" s="76" t="s">
        <v>31</v>
      </c>
      <c r="M6" s="76" t="s">
        <v>37</v>
      </c>
      <c r="N6" s="76" t="s">
        <v>245</v>
      </c>
      <c r="O6" s="50" t="s">
        <v>39</v>
      </c>
      <c r="P6" s="77" t="s">
        <v>40</v>
      </c>
      <c r="Q6" s="76" t="s">
        <v>41</v>
      </c>
    </row>
    <row r="7" ht="15" customHeight="true" spans="1:17">
      <c r="A7" s="34">
        <v>1</v>
      </c>
      <c r="B7" s="96">
        <v>2</v>
      </c>
      <c r="C7" s="96">
        <v>3</v>
      </c>
      <c r="D7" s="96">
        <v>4</v>
      </c>
      <c r="E7" s="96">
        <v>5</v>
      </c>
      <c r="F7" s="96">
        <v>6</v>
      </c>
      <c r="G7" s="98">
        <v>7</v>
      </c>
      <c r="H7" s="98">
        <v>8</v>
      </c>
      <c r="I7" s="98">
        <v>9</v>
      </c>
      <c r="J7" s="98">
        <v>10</v>
      </c>
      <c r="K7" s="98">
        <v>11</v>
      </c>
      <c r="L7" s="98">
        <v>12</v>
      </c>
      <c r="M7" s="98">
        <v>13</v>
      </c>
      <c r="N7" s="98">
        <v>14</v>
      </c>
      <c r="O7" s="98">
        <v>15</v>
      </c>
      <c r="P7" s="98">
        <v>16</v>
      </c>
      <c r="Q7" s="98">
        <v>17</v>
      </c>
    </row>
    <row r="8" ht="21" customHeight="true" spans="1:17">
      <c r="A8" s="8" t="s">
        <v>43</v>
      </c>
      <c r="B8" s="78"/>
      <c r="C8" s="78"/>
      <c r="D8" s="78"/>
      <c r="E8" s="99"/>
      <c r="F8" s="18">
        <v>6.755</v>
      </c>
      <c r="G8" s="18">
        <v>9.415</v>
      </c>
      <c r="H8" s="18">
        <v>9.415</v>
      </c>
      <c r="I8" s="18"/>
      <c r="J8" s="18"/>
      <c r="K8" s="18"/>
      <c r="L8" s="18"/>
      <c r="M8" s="18"/>
      <c r="N8" s="18"/>
      <c r="O8" s="18"/>
      <c r="P8" s="18"/>
      <c r="Q8" s="18"/>
    </row>
    <row r="9" ht="25.5" customHeight="true" spans="1:17">
      <c r="A9" s="97" t="s">
        <v>43</v>
      </c>
      <c r="B9" s="8"/>
      <c r="C9" s="8"/>
      <c r="D9" s="8"/>
      <c r="E9" s="8"/>
      <c r="F9" s="18">
        <v>6.755</v>
      </c>
      <c r="G9" s="18">
        <v>9.415</v>
      </c>
      <c r="H9" s="18">
        <v>9.415</v>
      </c>
      <c r="I9" s="18"/>
      <c r="J9" s="18"/>
      <c r="K9" s="18"/>
      <c r="L9" s="18"/>
      <c r="M9" s="18"/>
      <c r="N9" s="18"/>
      <c r="O9" s="18"/>
      <c r="P9" s="18"/>
      <c r="Q9" s="18"/>
    </row>
    <row r="10" ht="25.5" customHeight="true" spans="1:17">
      <c r="A10" s="8" t="s">
        <v>293</v>
      </c>
      <c r="B10" s="8" t="s">
        <v>192</v>
      </c>
      <c r="C10" s="8" t="s">
        <v>430</v>
      </c>
      <c r="D10" s="8" t="s">
        <v>431</v>
      </c>
      <c r="E10" s="8"/>
      <c r="F10" s="18"/>
      <c r="G10" s="18">
        <v>2</v>
      </c>
      <c r="H10" s="18">
        <v>2</v>
      </c>
      <c r="I10" s="18"/>
      <c r="J10" s="18"/>
      <c r="K10" s="18"/>
      <c r="L10" s="18"/>
      <c r="M10" s="18"/>
      <c r="N10" s="18"/>
      <c r="O10" s="18"/>
      <c r="P10" s="18"/>
      <c r="Q10" s="18"/>
    </row>
    <row r="11" ht="25.5" customHeight="true" spans="1:17">
      <c r="A11" s="8" t="s">
        <v>293</v>
      </c>
      <c r="B11" s="8" t="s">
        <v>192</v>
      </c>
      <c r="C11" s="8" t="s">
        <v>432</v>
      </c>
      <c r="D11" s="8" t="s">
        <v>431</v>
      </c>
      <c r="E11" s="8"/>
      <c r="F11" s="18">
        <v>0.735</v>
      </c>
      <c r="G11" s="18">
        <v>0.735</v>
      </c>
      <c r="H11" s="18">
        <v>0.735</v>
      </c>
      <c r="I11" s="18"/>
      <c r="J11" s="18"/>
      <c r="K11" s="18"/>
      <c r="L11" s="18"/>
      <c r="M11" s="18"/>
      <c r="N11" s="18"/>
      <c r="O11" s="18"/>
      <c r="P11" s="18"/>
      <c r="Q11" s="18"/>
    </row>
    <row r="12" ht="25.5" customHeight="true" spans="1:17">
      <c r="A12" s="8" t="s">
        <v>293</v>
      </c>
      <c r="B12" s="8" t="s">
        <v>192</v>
      </c>
      <c r="C12" s="8" t="s">
        <v>433</v>
      </c>
      <c r="D12" s="8" t="s">
        <v>431</v>
      </c>
      <c r="E12" s="8"/>
      <c r="F12" s="18"/>
      <c r="G12" s="18">
        <v>0.66</v>
      </c>
      <c r="H12" s="18">
        <v>0.66</v>
      </c>
      <c r="I12" s="18"/>
      <c r="J12" s="18"/>
      <c r="K12" s="18"/>
      <c r="L12" s="18"/>
      <c r="M12" s="18"/>
      <c r="N12" s="18"/>
      <c r="O12" s="18"/>
      <c r="P12" s="18"/>
      <c r="Q12" s="18"/>
    </row>
    <row r="13" ht="25.5" customHeight="true" spans="1:17">
      <c r="A13" s="8" t="s">
        <v>277</v>
      </c>
      <c r="B13" s="8" t="s">
        <v>434</v>
      </c>
      <c r="C13" s="8" t="s">
        <v>435</v>
      </c>
      <c r="D13" s="8" t="s">
        <v>431</v>
      </c>
      <c r="E13" s="8"/>
      <c r="F13" s="18">
        <v>0.72</v>
      </c>
      <c r="G13" s="18">
        <v>0.72</v>
      </c>
      <c r="H13" s="18">
        <v>0.72</v>
      </c>
      <c r="I13" s="18"/>
      <c r="J13" s="18"/>
      <c r="K13" s="18"/>
      <c r="L13" s="18"/>
      <c r="M13" s="18"/>
      <c r="N13" s="18"/>
      <c r="O13" s="18"/>
      <c r="P13" s="18"/>
      <c r="Q13" s="18"/>
    </row>
    <row r="14" ht="25.5" customHeight="true" spans="1:17">
      <c r="A14" s="8" t="s">
        <v>277</v>
      </c>
      <c r="B14" s="8" t="s">
        <v>436</v>
      </c>
      <c r="C14" s="8" t="s">
        <v>435</v>
      </c>
      <c r="D14" s="8" t="s">
        <v>431</v>
      </c>
      <c r="E14" s="8"/>
      <c r="F14" s="18">
        <v>0.5</v>
      </c>
      <c r="G14" s="18">
        <v>0.5</v>
      </c>
      <c r="H14" s="18">
        <v>0.5</v>
      </c>
      <c r="I14" s="18"/>
      <c r="J14" s="18"/>
      <c r="K14" s="18"/>
      <c r="L14" s="18"/>
      <c r="M14" s="18"/>
      <c r="N14" s="18"/>
      <c r="O14" s="18"/>
      <c r="P14" s="18"/>
      <c r="Q14" s="18"/>
    </row>
    <row r="15" ht="25.5" customHeight="true" spans="1:17">
      <c r="A15" s="8" t="s">
        <v>277</v>
      </c>
      <c r="B15" s="8" t="s">
        <v>437</v>
      </c>
      <c r="C15" s="8" t="s">
        <v>438</v>
      </c>
      <c r="D15" s="8" t="s">
        <v>431</v>
      </c>
      <c r="E15" s="8"/>
      <c r="F15" s="18">
        <v>4.8</v>
      </c>
      <c r="G15" s="18">
        <v>4.8</v>
      </c>
      <c r="H15" s="18">
        <v>4.8</v>
      </c>
      <c r="I15" s="18"/>
      <c r="J15" s="18"/>
      <c r="K15" s="18"/>
      <c r="L15" s="18"/>
      <c r="M15" s="18"/>
      <c r="N15" s="18"/>
      <c r="O15" s="18"/>
      <c r="P15" s="18"/>
      <c r="Q15" s="18"/>
    </row>
    <row r="16" ht="21" customHeight="true" spans="1:17">
      <c r="A16" s="80" t="s">
        <v>115</v>
      </c>
      <c r="B16" s="81"/>
      <c r="C16" s="81"/>
      <c r="D16" s="81"/>
      <c r="E16" s="99"/>
      <c r="F16" s="18">
        <v>6.755</v>
      </c>
      <c r="G16" s="18">
        <v>9.415</v>
      </c>
      <c r="H16" s="18">
        <v>9.415</v>
      </c>
      <c r="I16" s="18"/>
      <c r="J16" s="18"/>
      <c r="K16" s="18"/>
      <c r="L16" s="18"/>
      <c r="M16" s="18"/>
      <c r="N16" s="18"/>
      <c r="O16" s="18"/>
      <c r="P16" s="18"/>
      <c r="Q16" s="18"/>
    </row>
  </sheetData>
  <mergeCells count="16">
    <mergeCell ref="A2:Q2"/>
    <mergeCell ref="A3:F3"/>
    <mergeCell ref="G4:Q4"/>
    <mergeCell ref="L5:Q5"/>
    <mergeCell ref="A16:E16"/>
    <mergeCell ref="A4:A6"/>
    <mergeCell ref="B4:B6"/>
    <mergeCell ref="C4:C6"/>
    <mergeCell ref="D4:D6"/>
    <mergeCell ref="E4:E6"/>
    <mergeCell ref="F4:F6"/>
    <mergeCell ref="G5:G6"/>
    <mergeCell ref="H5:H6"/>
    <mergeCell ref="I5:I6"/>
    <mergeCell ref="J5:J6"/>
    <mergeCell ref="K5:K6"/>
  </mergeCells>
  <pageMargins left="0.75" right="0.75" top="1" bottom="1" header="0.511805555555556" footer="0.511805555555556"/>
  <pageSetup paperSize="9" fitToWidth="0"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R12"/>
  <sheetViews>
    <sheetView showZeros="0" topLeftCell="K1" workbookViewId="0">
      <selection activeCell="R20" sqref="R20"/>
    </sheetView>
  </sheetViews>
  <sheetFormatPr defaultColWidth="9.14166666666667" defaultRowHeight="14.25" customHeight="true"/>
  <cols>
    <col min="1" max="1" width="23.575" customWidth="true"/>
    <col min="2" max="2" width="27" customWidth="true"/>
    <col min="3" max="3" width="28.275" customWidth="true"/>
    <col min="4" max="4" width="23.575" customWidth="true"/>
    <col min="5" max="7" width="27" customWidth="true"/>
    <col min="8" max="9" width="20.1416666666667" customWidth="true"/>
    <col min="10" max="10" width="25.275" customWidth="true"/>
    <col min="11" max="13" width="27" customWidth="true"/>
    <col min="14" max="14" width="23.575" customWidth="true"/>
    <col min="15" max="15" width="30.425" customWidth="true"/>
    <col min="16" max="16" width="27" customWidth="true"/>
    <col min="17" max="17" width="30.425" customWidth="true"/>
    <col min="18" max="18" width="23.575" customWidth="true"/>
  </cols>
  <sheetData>
    <row r="1" ht="13.5" customHeight="true" spans="1:18">
      <c r="A1" s="67"/>
      <c r="B1" s="67"/>
      <c r="C1" s="67"/>
      <c r="D1" s="68"/>
      <c r="E1" s="68"/>
      <c r="F1" s="68"/>
      <c r="G1" s="68"/>
      <c r="H1" s="67"/>
      <c r="I1" s="67"/>
      <c r="J1" s="67"/>
      <c r="K1" s="67"/>
      <c r="L1" s="83"/>
      <c r="M1" s="67"/>
      <c r="N1" s="67"/>
      <c r="O1" s="67"/>
      <c r="P1" s="86"/>
      <c r="Q1" s="91"/>
      <c r="R1" s="92" t="s">
        <v>439</v>
      </c>
    </row>
    <row r="2" ht="27.75" customHeight="true" spans="1:18">
      <c r="A2" s="39" t="s">
        <v>440</v>
      </c>
      <c r="B2" s="69"/>
      <c r="C2" s="69"/>
      <c r="D2" s="70"/>
      <c r="E2" s="70"/>
      <c r="F2" s="70"/>
      <c r="G2" s="70"/>
      <c r="H2" s="69"/>
      <c r="I2" s="69"/>
      <c r="J2" s="69"/>
      <c r="K2" s="69"/>
      <c r="L2" s="84"/>
      <c r="M2" s="69"/>
      <c r="N2" s="69"/>
      <c r="O2" s="69"/>
      <c r="P2" s="70"/>
      <c r="Q2" s="84"/>
      <c r="R2" s="69"/>
    </row>
    <row r="3" ht="18.75" customHeight="true" spans="1:18">
      <c r="A3" s="71" t="str">
        <f>"单位名称："&amp;"富源县住房和城乡建设局"</f>
        <v>单位名称：富源县住房和城乡建设局</v>
      </c>
      <c r="B3" s="57"/>
      <c r="C3" s="57"/>
      <c r="D3" s="63"/>
      <c r="E3" s="63"/>
      <c r="F3" s="63"/>
      <c r="G3" s="63"/>
      <c r="H3" s="57"/>
      <c r="I3" s="57"/>
      <c r="J3" s="57"/>
      <c r="K3" s="57"/>
      <c r="L3" s="83"/>
      <c r="M3" s="67"/>
      <c r="N3" s="67"/>
      <c r="O3" s="67"/>
      <c r="P3" s="87"/>
      <c r="Q3" s="93"/>
      <c r="R3" s="272" t="s">
        <v>2</v>
      </c>
    </row>
    <row r="4" ht="15.75" customHeight="true" spans="1:18">
      <c r="A4" s="23" t="s">
        <v>421</v>
      </c>
      <c r="B4" s="72" t="s">
        <v>441</v>
      </c>
      <c r="C4" s="72" t="s">
        <v>442</v>
      </c>
      <c r="D4" s="73" t="s">
        <v>443</v>
      </c>
      <c r="E4" s="73" t="s">
        <v>444</v>
      </c>
      <c r="F4" s="73" t="s">
        <v>445</v>
      </c>
      <c r="G4" s="73" t="s">
        <v>446</v>
      </c>
      <c r="H4" s="46" t="s">
        <v>236</v>
      </c>
      <c r="I4" s="46"/>
      <c r="J4" s="46"/>
      <c r="K4" s="46"/>
      <c r="L4" s="85"/>
      <c r="M4" s="46"/>
      <c r="N4" s="46"/>
      <c r="O4" s="46"/>
      <c r="P4" s="88"/>
      <c r="Q4" s="85"/>
      <c r="R4" s="47"/>
    </row>
    <row r="5" ht="17.25" customHeight="true" spans="1:18">
      <c r="A5" s="25"/>
      <c r="B5" s="74"/>
      <c r="C5" s="74"/>
      <c r="D5" s="75"/>
      <c r="E5" s="75"/>
      <c r="F5" s="75"/>
      <c r="G5" s="75"/>
      <c r="H5" s="74" t="s">
        <v>29</v>
      </c>
      <c r="I5" s="74" t="s">
        <v>32</v>
      </c>
      <c r="J5" s="74" t="s">
        <v>427</v>
      </c>
      <c r="K5" s="74" t="s">
        <v>428</v>
      </c>
      <c r="L5" s="75" t="s">
        <v>429</v>
      </c>
      <c r="M5" s="89" t="s">
        <v>447</v>
      </c>
      <c r="N5" s="89"/>
      <c r="O5" s="89"/>
      <c r="P5" s="90"/>
      <c r="Q5" s="95"/>
      <c r="R5" s="76"/>
    </row>
    <row r="6" ht="54" customHeight="true" spans="1:18">
      <c r="A6" s="27"/>
      <c r="B6" s="76"/>
      <c r="C6" s="76"/>
      <c r="D6" s="77"/>
      <c r="E6" s="77"/>
      <c r="F6" s="77"/>
      <c r="G6" s="77"/>
      <c r="H6" s="76"/>
      <c r="I6" s="76" t="s">
        <v>31</v>
      </c>
      <c r="J6" s="76"/>
      <c r="K6" s="76"/>
      <c r="L6" s="77"/>
      <c r="M6" s="76" t="s">
        <v>31</v>
      </c>
      <c r="N6" s="76" t="s">
        <v>37</v>
      </c>
      <c r="O6" s="76" t="s">
        <v>245</v>
      </c>
      <c r="P6" s="50" t="s">
        <v>39</v>
      </c>
      <c r="Q6" s="77" t="s">
        <v>40</v>
      </c>
      <c r="R6" s="76" t="s">
        <v>41</v>
      </c>
    </row>
    <row r="7" ht="15" customHeight="true" spans="1:18">
      <c r="A7" s="27">
        <v>1</v>
      </c>
      <c r="B7" s="76">
        <v>2</v>
      </c>
      <c r="C7" s="76">
        <v>3</v>
      </c>
      <c r="D7" s="77">
        <v>4</v>
      </c>
      <c r="E7" s="77">
        <v>5</v>
      </c>
      <c r="F7" s="77">
        <v>6</v>
      </c>
      <c r="G7" s="77">
        <v>7</v>
      </c>
      <c r="H7" s="77">
        <v>8</v>
      </c>
      <c r="I7" s="77">
        <v>9</v>
      </c>
      <c r="J7" s="77">
        <v>10</v>
      </c>
      <c r="K7" s="77">
        <v>11</v>
      </c>
      <c r="L7" s="77">
        <v>12</v>
      </c>
      <c r="M7" s="77">
        <v>13</v>
      </c>
      <c r="N7" s="77">
        <v>14</v>
      </c>
      <c r="O7" s="77">
        <v>15</v>
      </c>
      <c r="P7" s="77">
        <v>16</v>
      </c>
      <c r="Q7" s="77">
        <v>17</v>
      </c>
      <c r="R7" s="77">
        <v>18</v>
      </c>
    </row>
    <row r="8" ht="21" customHeight="true" spans="1:18">
      <c r="A8" s="8"/>
      <c r="B8" s="78"/>
      <c r="C8" s="78"/>
      <c r="D8" s="79"/>
      <c r="E8" s="79"/>
      <c r="F8" s="79"/>
      <c r="G8" s="79"/>
      <c r="H8" s="18"/>
      <c r="I8" s="18"/>
      <c r="J8" s="18"/>
      <c r="K8" s="18"/>
      <c r="L8" s="18"/>
      <c r="M8" s="18"/>
      <c r="N8" s="18"/>
      <c r="O8" s="18"/>
      <c r="P8" s="18"/>
      <c r="Q8" s="18"/>
      <c r="R8" s="18"/>
    </row>
    <row r="9" ht="21" customHeight="true" spans="1:18">
      <c r="A9" s="8"/>
      <c r="B9" s="8"/>
      <c r="C9" s="8"/>
      <c r="D9" s="8"/>
      <c r="E9" s="8"/>
      <c r="F9" s="8"/>
      <c r="G9" s="8"/>
      <c r="H9" s="18"/>
      <c r="I9" s="18"/>
      <c r="J9" s="18"/>
      <c r="K9" s="18"/>
      <c r="L9" s="18"/>
      <c r="M9" s="18"/>
      <c r="N9" s="18"/>
      <c r="O9" s="18"/>
      <c r="P9" s="18"/>
      <c r="Q9" s="18"/>
      <c r="R9" s="18"/>
    </row>
    <row r="10" ht="21" customHeight="true" spans="1:18">
      <c r="A10" s="80" t="s">
        <v>448</v>
      </c>
      <c r="B10" s="81"/>
      <c r="C10" s="82"/>
      <c r="D10" s="79"/>
      <c r="E10" s="79"/>
      <c r="F10" s="79"/>
      <c r="G10" s="79"/>
      <c r="H10" s="18"/>
      <c r="I10" s="18"/>
      <c r="J10" s="18"/>
      <c r="K10" s="18"/>
      <c r="L10" s="18"/>
      <c r="M10" s="18"/>
      <c r="N10" s="18"/>
      <c r="O10" s="18"/>
      <c r="P10" s="18"/>
      <c r="Q10" s="18"/>
      <c r="R10" s="18"/>
    </row>
    <row r="12" customHeight="true" spans="1:1">
      <c r="A12" t="s">
        <v>449</v>
      </c>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ageMargins left="0.75" right="0.75" top="1" bottom="1" header="0.511805555555556" footer="0.511805555555556"/>
  <pageSetup paperSize="9" fitToWidth="0"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N10"/>
  <sheetViews>
    <sheetView showZeros="0" workbookViewId="0">
      <selection activeCell="N1" sqref="N1"/>
    </sheetView>
  </sheetViews>
  <sheetFormatPr defaultColWidth="9.14166666666667" defaultRowHeight="14.25" customHeight="true"/>
  <cols>
    <col min="1" max="1" width="37.7166666666667" customWidth="true"/>
    <col min="2" max="4" width="13.425" customWidth="true"/>
    <col min="5" max="5" width="10.275" customWidth="true"/>
    <col min="7" max="14" width="10.275" customWidth="true"/>
  </cols>
  <sheetData>
    <row r="1" ht="13.5" customHeight="true" spans="4:14">
      <c r="D1" s="53"/>
      <c r="F1" s="62"/>
      <c r="N1" s="52" t="s">
        <v>450</v>
      </c>
    </row>
    <row r="2" ht="35.25" customHeight="true" spans="1:14">
      <c r="A2" s="54" t="s">
        <v>451</v>
      </c>
      <c r="B2" s="55"/>
      <c r="C2" s="55"/>
      <c r="D2" s="55"/>
      <c r="E2" s="55"/>
      <c r="F2" s="55"/>
      <c r="G2" s="55"/>
      <c r="H2" s="55"/>
      <c r="I2" s="55"/>
      <c r="J2" s="55"/>
      <c r="K2" s="55"/>
      <c r="L2" s="55"/>
      <c r="M2" s="55"/>
      <c r="N2" s="55"/>
    </row>
    <row r="3" ht="24" customHeight="true" spans="1:13">
      <c r="A3" s="56" t="str">
        <f>"单位名称："&amp;"富源县住房和城乡建设局"</f>
        <v>单位名称：富源县住房和城乡建设局</v>
      </c>
      <c r="B3" s="57"/>
      <c r="C3" s="57"/>
      <c r="D3" s="58"/>
      <c r="E3" s="57"/>
      <c r="F3" s="63"/>
      <c r="G3" s="57"/>
      <c r="H3" s="57"/>
      <c r="I3" s="57"/>
      <c r="J3" s="57"/>
      <c r="K3" s="31"/>
      <c r="L3" s="31"/>
      <c r="M3" s="273" t="s">
        <v>2</v>
      </c>
    </row>
    <row r="4" ht="19.5" customHeight="true" spans="1:14">
      <c r="A4" s="16" t="s">
        <v>452</v>
      </c>
      <c r="B4" s="16" t="s">
        <v>236</v>
      </c>
      <c r="C4" s="16"/>
      <c r="D4" s="16"/>
      <c r="E4" s="16" t="s">
        <v>453</v>
      </c>
      <c r="F4" s="16"/>
      <c r="G4" s="16"/>
      <c r="H4" s="16"/>
      <c r="I4" s="16"/>
      <c r="J4" s="16"/>
      <c r="K4" s="16"/>
      <c r="L4" s="16"/>
      <c r="M4" s="16"/>
      <c r="N4" s="16"/>
    </row>
    <row r="5" ht="40.5" customHeight="true" spans="1:14">
      <c r="A5" s="16"/>
      <c r="B5" s="16" t="s">
        <v>29</v>
      </c>
      <c r="C5" s="6" t="s">
        <v>32</v>
      </c>
      <c r="D5" s="59" t="s">
        <v>454</v>
      </c>
      <c r="E5" s="49" t="s">
        <v>455</v>
      </c>
      <c r="F5" s="49" t="s">
        <v>456</v>
      </c>
      <c r="G5" s="49" t="s">
        <v>457</v>
      </c>
      <c r="H5" s="49" t="s">
        <v>458</v>
      </c>
      <c r="I5" s="49" t="s">
        <v>459</v>
      </c>
      <c r="J5" s="49" t="s">
        <v>460</v>
      </c>
      <c r="K5" s="49" t="s">
        <v>461</v>
      </c>
      <c r="L5" s="49" t="s">
        <v>462</v>
      </c>
      <c r="M5" s="49" t="s">
        <v>463</v>
      </c>
      <c r="N5" s="49" t="s">
        <v>464</v>
      </c>
    </row>
    <row r="6" ht="19.5" customHeight="true" spans="1:14">
      <c r="A6" s="60">
        <v>1</v>
      </c>
      <c r="B6" s="60">
        <v>2</v>
      </c>
      <c r="C6" s="60">
        <v>3</v>
      </c>
      <c r="D6" s="16">
        <v>4</v>
      </c>
      <c r="E6" s="49">
        <v>5</v>
      </c>
      <c r="F6" s="60">
        <v>6</v>
      </c>
      <c r="G6" s="49">
        <v>7</v>
      </c>
      <c r="H6" s="64">
        <v>8</v>
      </c>
      <c r="I6" s="49">
        <v>9</v>
      </c>
      <c r="J6" s="49">
        <v>10</v>
      </c>
      <c r="K6" s="49">
        <v>11</v>
      </c>
      <c r="L6" s="64">
        <v>12</v>
      </c>
      <c r="M6" s="49">
        <v>13</v>
      </c>
      <c r="N6" s="66">
        <v>14</v>
      </c>
    </row>
    <row r="7" ht="18.75" customHeight="true" spans="1:14">
      <c r="A7" s="61"/>
      <c r="B7" s="18"/>
      <c r="C7" s="18"/>
      <c r="D7" s="18"/>
      <c r="E7" s="18"/>
      <c r="F7" s="18"/>
      <c r="G7" s="18"/>
      <c r="H7" s="18"/>
      <c r="I7" s="18"/>
      <c r="J7" s="18"/>
      <c r="K7" s="18"/>
      <c r="L7" s="18"/>
      <c r="M7" s="18"/>
      <c r="N7" s="18"/>
    </row>
    <row r="8" ht="18.75" customHeight="true" spans="1:14">
      <c r="A8" s="61"/>
      <c r="B8" s="18"/>
      <c r="C8" s="18"/>
      <c r="D8" s="18"/>
      <c r="E8" s="18"/>
      <c r="F8" s="18"/>
      <c r="G8" s="18"/>
      <c r="H8" s="18"/>
      <c r="I8" s="18"/>
      <c r="J8" s="18"/>
      <c r="K8" s="18"/>
      <c r="L8" s="18"/>
      <c r="M8" s="18"/>
      <c r="N8" s="18"/>
    </row>
    <row r="10" customHeight="true" spans="1:1">
      <c r="A10" t="s">
        <v>465</v>
      </c>
    </row>
  </sheetData>
  <mergeCells count="6">
    <mergeCell ref="A2:N2"/>
    <mergeCell ref="A3:J3"/>
    <mergeCell ref="M3:N3"/>
    <mergeCell ref="B4:D4"/>
    <mergeCell ref="E4:N4"/>
    <mergeCell ref="A4:A5"/>
  </mergeCells>
  <pageMargins left="0.75" right="0.75" top="1" bottom="1" header="0.511805555555556" footer="0.511805555555556"/>
  <pageSetup paperSize="9" fitToWidth="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J9"/>
  <sheetViews>
    <sheetView showZeros="0" topLeftCell="C1" workbookViewId="0">
      <selection activeCell="J1" sqref="J1"/>
    </sheetView>
  </sheetViews>
  <sheetFormatPr defaultColWidth="9.14166666666667" defaultRowHeight="12" customHeight="true"/>
  <cols>
    <col min="1" max="1" width="26.425" customWidth="true"/>
    <col min="2" max="5" width="26.85" customWidth="true"/>
    <col min="6" max="6" width="23.575" customWidth="true"/>
    <col min="7" max="7" width="25" customWidth="true"/>
    <col min="8" max="9" width="23.575" customWidth="true"/>
    <col min="10" max="10" width="26.85" customWidth="true"/>
  </cols>
  <sheetData>
    <row r="1" customHeight="true" spans="10:10">
      <c r="J1" s="52" t="s">
        <v>466</v>
      </c>
    </row>
    <row r="2" ht="28.5" customHeight="true" spans="1:10">
      <c r="A2" s="48" t="s">
        <v>467</v>
      </c>
      <c r="B2" s="2"/>
      <c r="C2" s="2"/>
      <c r="D2" s="2"/>
      <c r="E2" s="2"/>
      <c r="F2" s="51"/>
      <c r="G2" s="2"/>
      <c r="H2" s="51"/>
      <c r="I2" s="51"/>
      <c r="J2" s="2"/>
    </row>
    <row r="3" ht="17.25" customHeight="true" spans="1:1">
      <c r="A3" s="3" t="str">
        <f>"单位名称："&amp;"富源县住房和城乡建设局"</f>
        <v>单位名称：富源县住房和城乡建设局</v>
      </c>
    </row>
    <row r="4" ht="44.25" customHeight="true" spans="1:10">
      <c r="A4" s="41" t="s">
        <v>321</v>
      </c>
      <c r="B4" s="41" t="s">
        <v>322</v>
      </c>
      <c r="C4" s="41" t="s">
        <v>323</v>
      </c>
      <c r="D4" s="41" t="s">
        <v>324</v>
      </c>
      <c r="E4" s="41" t="s">
        <v>325</v>
      </c>
      <c r="F4" s="49" t="s">
        <v>326</v>
      </c>
      <c r="G4" s="41" t="s">
        <v>327</v>
      </c>
      <c r="H4" s="49" t="s">
        <v>328</v>
      </c>
      <c r="I4" s="49" t="s">
        <v>329</v>
      </c>
      <c r="J4" s="41" t="s">
        <v>330</v>
      </c>
    </row>
    <row r="5" ht="14.25" customHeight="true" spans="1:10">
      <c r="A5" s="41">
        <v>1</v>
      </c>
      <c r="B5" s="49">
        <v>2</v>
      </c>
      <c r="C5" s="50">
        <v>3</v>
      </c>
      <c r="D5" s="50">
        <v>4</v>
      </c>
      <c r="E5" s="50">
        <v>5</v>
      </c>
      <c r="F5" s="50">
        <v>6</v>
      </c>
      <c r="G5" s="49">
        <v>7</v>
      </c>
      <c r="H5" s="50">
        <v>8</v>
      </c>
      <c r="I5" s="49">
        <v>9</v>
      </c>
      <c r="J5" s="49">
        <v>10</v>
      </c>
    </row>
    <row r="6" ht="27.75" customHeight="true" spans="1:10">
      <c r="A6" s="8"/>
      <c r="B6" s="9"/>
      <c r="C6" s="9"/>
      <c r="D6" s="9"/>
      <c r="E6" s="9"/>
      <c r="F6" s="9"/>
      <c r="G6" s="9"/>
      <c r="H6" s="9"/>
      <c r="I6" s="9"/>
      <c r="J6" s="9"/>
    </row>
    <row r="7" ht="26.25" customHeight="true" spans="1:10">
      <c r="A7" s="8"/>
      <c r="B7" s="8"/>
      <c r="C7" s="8"/>
      <c r="D7" s="8"/>
      <c r="E7" s="8"/>
      <c r="F7" s="8"/>
      <c r="G7" s="8"/>
      <c r="H7" s="8"/>
      <c r="I7" s="8"/>
      <c r="J7" s="8"/>
    </row>
    <row r="9" customHeight="true" spans="1:1">
      <c r="A9" t="s">
        <v>465</v>
      </c>
    </row>
  </sheetData>
  <mergeCells count="2">
    <mergeCell ref="A2:J2"/>
    <mergeCell ref="A3:H3"/>
  </mergeCells>
  <pageMargins left="0.75" right="0.75" top="1" bottom="1" header="0.511805555555556" footer="0.511805555555556"/>
  <pageSetup paperSize="9" fitToWidth="0"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H10"/>
  <sheetViews>
    <sheetView showZeros="0" workbookViewId="0">
      <selection activeCell="H1" sqref="H1"/>
    </sheetView>
  </sheetViews>
  <sheetFormatPr defaultColWidth="9.14166666666667" defaultRowHeight="12" customHeight="true" outlineLevelCol="7"/>
  <cols>
    <col min="1" max="1" width="22.7166666666667" customWidth="true"/>
    <col min="2" max="2" width="24.575" customWidth="true"/>
    <col min="3" max="3" width="30.425" customWidth="true"/>
    <col min="4" max="5" width="23.575" customWidth="true"/>
    <col min="6" max="8" width="32.1416666666667" customWidth="true"/>
  </cols>
  <sheetData>
    <row r="1" ht="14.25" customHeight="true" spans="8:8">
      <c r="H1" s="44" t="s">
        <v>468</v>
      </c>
    </row>
    <row r="2" ht="28.5" customHeight="true" spans="1:8">
      <c r="A2" s="39" t="s">
        <v>469</v>
      </c>
      <c r="B2" s="20"/>
      <c r="C2" s="20"/>
      <c r="D2" s="20"/>
      <c r="E2" s="20"/>
      <c r="F2" s="20"/>
      <c r="G2" s="20"/>
      <c r="H2" s="20"/>
    </row>
    <row r="3" ht="13.5" customHeight="true" spans="1:2">
      <c r="A3" s="40" t="str">
        <f>"单位名称："&amp;"富源县住房和城乡建设局"</f>
        <v>单位名称：富源县住房和城乡建设局</v>
      </c>
      <c r="B3" s="21"/>
    </row>
    <row r="4" ht="18" customHeight="true" spans="1:8">
      <c r="A4" s="23" t="s">
        <v>413</v>
      </c>
      <c r="B4" s="23" t="s">
        <v>470</v>
      </c>
      <c r="C4" s="23" t="s">
        <v>471</v>
      </c>
      <c r="D4" s="23" t="s">
        <v>472</v>
      </c>
      <c r="E4" s="23" t="s">
        <v>473</v>
      </c>
      <c r="F4" s="45" t="s">
        <v>474</v>
      </c>
      <c r="G4" s="46"/>
      <c r="H4" s="47"/>
    </row>
    <row r="5" ht="18" customHeight="true" spans="1:8">
      <c r="A5" s="27"/>
      <c r="B5" s="27"/>
      <c r="C5" s="27"/>
      <c r="D5" s="27"/>
      <c r="E5" s="27"/>
      <c r="F5" s="41" t="s">
        <v>425</v>
      </c>
      <c r="G5" s="41" t="s">
        <v>475</v>
      </c>
      <c r="H5" s="41" t="s">
        <v>476</v>
      </c>
    </row>
    <row r="6" ht="21" customHeight="true" spans="1:8">
      <c r="A6" s="41">
        <v>1</v>
      </c>
      <c r="B6" s="41">
        <v>2</v>
      </c>
      <c r="C6" s="41">
        <v>3</v>
      </c>
      <c r="D6" s="41">
        <v>4</v>
      </c>
      <c r="E6" s="41">
        <v>5</v>
      </c>
      <c r="F6" s="41">
        <v>6</v>
      </c>
      <c r="G6" s="41">
        <v>7</v>
      </c>
      <c r="H6" s="41">
        <v>8</v>
      </c>
    </row>
    <row r="7" ht="33" customHeight="true" spans="1:8">
      <c r="A7" s="8"/>
      <c r="B7" s="8"/>
      <c r="C7" s="8"/>
      <c r="D7" s="8"/>
      <c r="E7" s="8"/>
      <c r="F7" s="8"/>
      <c r="G7" s="18"/>
      <c r="H7" s="18"/>
    </row>
    <row r="8" ht="24" customHeight="true" spans="1:8">
      <c r="A8" s="42" t="s">
        <v>29</v>
      </c>
      <c r="B8" s="43"/>
      <c r="C8" s="43"/>
      <c r="D8" s="43"/>
      <c r="E8" s="43"/>
      <c r="F8" s="8"/>
      <c r="G8" s="18"/>
      <c r="H8" s="18"/>
    </row>
    <row r="10" customHeight="true" spans="1:1">
      <c r="A10" t="s">
        <v>477</v>
      </c>
    </row>
  </sheetData>
  <mergeCells count="8">
    <mergeCell ref="A2:H2"/>
    <mergeCell ref="A3:C3"/>
    <mergeCell ref="F4:H4"/>
    <mergeCell ref="A4:A5"/>
    <mergeCell ref="B4:B5"/>
    <mergeCell ref="C4:C5"/>
    <mergeCell ref="D4:D5"/>
    <mergeCell ref="E4:E5"/>
  </mergeCells>
  <pageMargins left="0.75" right="0.75" top="1" bottom="1" header="0.511805555555556" footer="0.511805555555556"/>
  <pageSetup paperSize="9" fitToWidth="0"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K11"/>
  <sheetViews>
    <sheetView showZeros="0" topLeftCell="D1" workbookViewId="0">
      <selection activeCell="K1" sqref="K1"/>
    </sheetView>
  </sheetViews>
  <sheetFormatPr defaultColWidth="9.14166666666667" defaultRowHeight="14.25" customHeight="true"/>
  <cols>
    <col min="1" max="3" width="23.575" customWidth="true"/>
    <col min="4" max="7" width="27" customWidth="true"/>
    <col min="8" max="8" width="20.1416666666667" customWidth="true"/>
    <col min="9" max="9" width="33.85" customWidth="true"/>
    <col min="10" max="10" width="32.1416666666667" customWidth="true"/>
    <col min="11" max="11" width="17.575" customWidth="true"/>
  </cols>
  <sheetData>
    <row r="1" ht="13.5" customHeight="true" spans="4:11">
      <c r="D1" s="19"/>
      <c r="E1" s="19"/>
      <c r="F1" s="19"/>
      <c r="G1" s="19"/>
      <c r="K1" s="13" t="s">
        <v>478</v>
      </c>
    </row>
    <row r="2" ht="27.75" customHeight="true" spans="1:11">
      <c r="A2" s="20" t="s">
        <v>479</v>
      </c>
      <c r="B2" s="20"/>
      <c r="C2" s="20"/>
      <c r="D2" s="20"/>
      <c r="E2" s="20"/>
      <c r="F2" s="20"/>
      <c r="G2" s="20"/>
      <c r="H2" s="20"/>
      <c r="I2" s="20"/>
      <c r="J2" s="20"/>
      <c r="K2" s="20"/>
    </row>
    <row r="3" ht="13.5" customHeight="true" spans="1:11">
      <c r="A3" s="3" t="str">
        <f>"单位名称："&amp;"富源县住房和城乡建设局"</f>
        <v>单位名称：富源县住房和城乡建设局</v>
      </c>
      <c r="B3" s="21"/>
      <c r="C3" s="21"/>
      <c r="D3" s="21"/>
      <c r="E3" s="21"/>
      <c r="F3" s="21"/>
      <c r="G3" s="21"/>
      <c r="H3" s="31"/>
      <c r="I3" s="31"/>
      <c r="J3" s="31"/>
      <c r="K3" s="274" t="s">
        <v>2</v>
      </c>
    </row>
    <row r="4" ht="21.75" customHeight="true" spans="1:11">
      <c r="A4" s="22" t="s">
        <v>301</v>
      </c>
      <c r="B4" s="22" t="s">
        <v>231</v>
      </c>
      <c r="C4" s="22" t="s">
        <v>229</v>
      </c>
      <c r="D4" s="23" t="s">
        <v>232</v>
      </c>
      <c r="E4" s="23" t="s">
        <v>233</v>
      </c>
      <c r="F4" s="23" t="s">
        <v>302</v>
      </c>
      <c r="G4" s="23" t="s">
        <v>303</v>
      </c>
      <c r="H4" s="32" t="s">
        <v>29</v>
      </c>
      <c r="I4" s="36" t="s">
        <v>480</v>
      </c>
      <c r="J4" s="37"/>
      <c r="K4" s="38"/>
    </row>
    <row r="5" ht="21.75" customHeight="true" spans="1:11">
      <c r="A5" s="24"/>
      <c r="B5" s="24"/>
      <c r="C5" s="24"/>
      <c r="D5" s="25"/>
      <c r="E5" s="25"/>
      <c r="F5" s="25"/>
      <c r="G5" s="25"/>
      <c r="H5" s="33"/>
      <c r="I5" s="23" t="s">
        <v>32</v>
      </c>
      <c r="J5" s="23" t="s">
        <v>33</v>
      </c>
      <c r="K5" s="23" t="s">
        <v>34</v>
      </c>
    </row>
    <row r="6" ht="40.5" customHeight="true" spans="1:11">
      <c r="A6" s="26"/>
      <c r="B6" s="26"/>
      <c r="C6" s="26"/>
      <c r="D6" s="27"/>
      <c r="E6" s="27"/>
      <c r="F6" s="27"/>
      <c r="G6" s="27"/>
      <c r="H6" s="34"/>
      <c r="I6" s="27" t="s">
        <v>31</v>
      </c>
      <c r="J6" s="27"/>
      <c r="K6" s="27"/>
    </row>
    <row r="7" ht="15" customHeight="true" spans="1:11">
      <c r="A7" s="7">
        <v>1</v>
      </c>
      <c r="B7" s="7">
        <v>2</v>
      </c>
      <c r="C7" s="7">
        <v>3</v>
      </c>
      <c r="D7" s="7">
        <v>4</v>
      </c>
      <c r="E7" s="7">
        <v>5</v>
      </c>
      <c r="F7" s="7">
        <v>6</v>
      </c>
      <c r="G7" s="7">
        <v>7</v>
      </c>
      <c r="H7" s="7">
        <v>8</v>
      </c>
      <c r="I7" s="7">
        <v>9</v>
      </c>
      <c r="J7" s="17">
        <v>10</v>
      </c>
      <c r="K7" s="17">
        <v>11</v>
      </c>
    </row>
    <row r="8" ht="18.75" customHeight="true" spans="1:11">
      <c r="A8" s="28"/>
      <c r="B8" s="8"/>
      <c r="C8" s="28"/>
      <c r="D8" s="28"/>
      <c r="E8" s="28"/>
      <c r="F8" s="28"/>
      <c r="G8" s="28"/>
      <c r="H8" s="18"/>
      <c r="I8" s="18"/>
      <c r="J8" s="18"/>
      <c r="K8" s="18"/>
    </row>
    <row r="9" ht="18.75" customHeight="true" spans="1:11">
      <c r="A9" s="8"/>
      <c r="B9" s="8"/>
      <c r="C9" s="8"/>
      <c r="D9" s="8"/>
      <c r="E9" s="8"/>
      <c r="F9" s="8"/>
      <c r="G9" s="8"/>
      <c r="H9" s="18"/>
      <c r="I9" s="18"/>
      <c r="J9" s="18"/>
      <c r="K9" s="18"/>
    </row>
    <row r="10" ht="18.75" customHeight="true" spans="1:11">
      <c r="A10" s="29" t="s">
        <v>115</v>
      </c>
      <c r="B10" s="30"/>
      <c r="C10" s="30"/>
      <c r="D10" s="30"/>
      <c r="E10" s="30"/>
      <c r="F10" s="30"/>
      <c r="G10" s="35"/>
      <c r="H10" s="18"/>
      <c r="I10" s="18"/>
      <c r="J10" s="18"/>
      <c r="K10" s="18"/>
    </row>
    <row r="11" customHeight="true" spans="1:1">
      <c r="A11" t="s">
        <v>481</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ageMargins left="0.75" right="0.75" top="1" bottom="1" header="0.511805555555556" footer="0.511805555555556"/>
  <pageSetup paperSize="9" fitToWidth="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T10"/>
  <sheetViews>
    <sheetView showZeros="0" workbookViewId="0">
      <selection activeCell="C10" sqref="A1:T10"/>
    </sheetView>
  </sheetViews>
  <sheetFormatPr defaultColWidth="8" defaultRowHeight="14.25" customHeight="true"/>
  <cols>
    <col min="1" max="1" width="25.275" customWidth="true"/>
    <col min="2" max="2" width="33.575" customWidth="true"/>
    <col min="3" max="8" width="12.575" customWidth="true"/>
    <col min="9" max="9" width="11.7166666666667" customWidth="true"/>
    <col min="10" max="14" width="12.575" customWidth="true"/>
    <col min="15" max="15" width="15.85" customWidth="true"/>
    <col min="16" max="16" width="9.575" customWidth="true"/>
    <col min="17" max="17" width="21.275" customWidth="true"/>
    <col min="18" max="18" width="10.575" customWidth="true"/>
    <col min="19" max="20" width="10.1416666666667" customWidth="true"/>
  </cols>
  <sheetData>
    <row r="1" customHeight="true" spans="9:20">
      <c r="I1" s="68"/>
      <c r="O1" s="68"/>
      <c r="P1" s="68"/>
      <c r="Q1" s="68"/>
      <c r="R1" s="68"/>
      <c r="S1" s="93" t="s">
        <v>24</v>
      </c>
      <c r="T1" s="251" t="s">
        <v>24</v>
      </c>
    </row>
    <row r="2" ht="36" customHeight="true" spans="1:20">
      <c r="A2" s="229" t="s">
        <v>25</v>
      </c>
      <c r="B2" s="20"/>
      <c r="C2" s="20"/>
      <c r="D2" s="20"/>
      <c r="E2" s="20"/>
      <c r="F2" s="20"/>
      <c r="G2" s="20"/>
      <c r="H2" s="20"/>
      <c r="I2" s="70"/>
      <c r="J2" s="20"/>
      <c r="K2" s="20"/>
      <c r="L2" s="20"/>
      <c r="M2" s="20"/>
      <c r="N2" s="20"/>
      <c r="O2" s="70"/>
      <c r="P2" s="70"/>
      <c r="Q2" s="70"/>
      <c r="R2" s="70"/>
      <c r="S2" s="20"/>
      <c r="T2" s="70"/>
    </row>
    <row r="3" ht="20.25" customHeight="true" spans="1:20">
      <c r="A3" s="40" t="str">
        <f>"单位名称："&amp;"富源县住房和城乡建设局"</f>
        <v>单位名称：富源县住房和城乡建设局</v>
      </c>
      <c r="B3" s="31"/>
      <c r="C3" s="31"/>
      <c r="D3" s="31"/>
      <c r="E3" s="31"/>
      <c r="F3" s="31"/>
      <c r="G3" s="31"/>
      <c r="H3" s="31"/>
      <c r="I3" s="63"/>
      <c r="J3" s="31"/>
      <c r="K3" s="31"/>
      <c r="L3" s="31"/>
      <c r="M3" s="31"/>
      <c r="N3" s="31"/>
      <c r="O3" s="63"/>
      <c r="P3" s="63"/>
      <c r="Q3" s="63"/>
      <c r="R3" s="63"/>
      <c r="S3" s="267" t="s">
        <v>2</v>
      </c>
      <c r="T3" s="252" t="s">
        <v>26</v>
      </c>
    </row>
    <row r="4" ht="18.75" customHeight="true" spans="1:20">
      <c r="A4" s="230" t="s">
        <v>27</v>
      </c>
      <c r="B4" s="231" t="s">
        <v>28</v>
      </c>
      <c r="C4" s="231" t="s">
        <v>29</v>
      </c>
      <c r="D4" s="232" t="s">
        <v>30</v>
      </c>
      <c r="E4" s="240"/>
      <c r="F4" s="240"/>
      <c r="G4" s="240"/>
      <c r="H4" s="240"/>
      <c r="I4" s="243"/>
      <c r="J4" s="240"/>
      <c r="K4" s="240"/>
      <c r="L4" s="240"/>
      <c r="M4" s="240"/>
      <c r="N4" s="247"/>
      <c r="O4" s="232" t="s">
        <v>20</v>
      </c>
      <c r="P4" s="232"/>
      <c r="Q4" s="232"/>
      <c r="R4" s="232"/>
      <c r="S4" s="240"/>
      <c r="T4" s="253"/>
    </row>
    <row r="5" ht="24.75" customHeight="true" spans="1:20">
      <c r="A5" s="233"/>
      <c r="B5" s="234"/>
      <c r="C5" s="234"/>
      <c r="D5" s="234" t="s">
        <v>31</v>
      </c>
      <c r="E5" s="234" t="s">
        <v>32</v>
      </c>
      <c r="F5" s="234" t="s">
        <v>33</v>
      </c>
      <c r="G5" s="234" t="s">
        <v>34</v>
      </c>
      <c r="H5" s="234" t="s">
        <v>35</v>
      </c>
      <c r="I5" s="244" t="s">
        <v>36</v>
      </c>
      <c r="J5" s="245"/>
      <c r="K5" s="245"/>
      <c r="L5" s="245"/>
      <c r="M5" s="245"/>
      <c r="N5" s="248"/>
      <c r="O5" s="249" t="s">
        <v>31</v>
      </c>
      <c r="P5" s="249" t="s">
        <v>32</v>
      </c>
      <c r="Q5" s="230" t="s">
        <v>33</v>
      </c>
      <c r="R5" s="231" t="s">
        <v>34</v>
      </c>
      <c r="S5" s="254" t="s">
        <v>35</v>
      </c>
      <c r="T5" s="231" t="s">
        <v>36</v>
      </c>
    </row>
    <row r="6" ht="24.75" customHeight="true" spans="1:20">
      <c r="A6" s="235"/>
      <c r="B6" s="236"/>
      <c r="C6" s="236"/>
      <c r="D6" s="236"/>
      <c r="E6" s="236"/>
      <c r="F6" s="236"/>
      <c r="G6" s="236"/>
      <c r="H6" s="236"/>
      <c r="I6" s="17" t="s">
        <v>31</v>
      </c>
      <c r="J6" s="246" t="s">
        <v>37</v>
      </c>
      <c r="K6" s="246" t="s">
        <v>38</v>
      </c>
      <c r="L6" s="246" t="s">
        <v>39</v>
      </c>
      <c r="M6" s="246" t="s">
        <v>40</v>
      </c>
      <c r="N6" s="246" t="s">
        <v>41</v>
      </c>
      <c r="O6" s="250"/>
      <c r="P6" s="250"/>
      <c r="Q6" s="255"/>
      <c r="R6" s="250"/>
      <c r="S6" s="236"/>
      <c r="T6" s="236"/>
    </row>
    <row r="7" ht="16.5" customHeight="true" spans="1:20">
      <c r="A7" s="237">
        <v>1</v>
      </c>
      <c r="B7" s="7">
        <v>2</v>
      </c>
      <c r="C7" s="7">
        <v>3</v>
      </c>
      <c r="D7" s="7">
        <v>4</v>
      </c>
      <c r="E7" s="241">
        <v>5</v>
      </c>
      <c r="F7" s="242">
        <v>6</v>
      </c>
      <c r="G7" s="242">
        <v>7</v>
      </c>
      <c r="H7" s="241">
        <v>8</v>
      </c>
      <c r="I7" s="241">
        <v>9</v>
      </c>
      <c r="J7" s="242">
        <v>10</v>
      </c>
      <c r="K7" s="242">
        <v>11</v>
      </c>
      <c r="L7" s="241">
        <v>12</v>
      </c>
      <c r="M7" s="241">
        <v>13</v>
      </c>
      <c r="N7" s="242">
        <v>14</v>
      </c>
      <c r="O7" s="242">
        <v>15</v>
      </c>
      <c r="P7" s="241">
        <v>16</v>
      </c>
      <c r="Q7" s="256">
        <v>17</v>
      </c>
      <c r="R7" s="257">
        <v>18</v>
      </c>
      <c r="S7" s="257">
        <v>19</v>
      </c>
      <c r="T7" s="257">
        <v>20</v>
      </c>
    </row>
    <row r="8" ht="16.5" customHeight="true" spans="1:20">
      <c r="A8" s="8" t="s">
        <v>42</v>
      </c>
      <c r="B8" s="8" t="s">
        <v>43</v>
      </c>
      <c r="C8" s="18">
        <v>2440.068564</v>
      </c>
      <c r="D8" s="18">
        <v>2440.068564</v>
      </c>
      <c r="E8" s="18">
        <v>2440.068564</v>
      </c>
      <c r="F8" s="18"/>
      <c r="G8" s="18"/>
      <c r="H8" s="18"/>
      <c r="I8" s="18"/>
      <c r="J8" s="18"/>
      <c r="K8" s="18"/>
      <c r="L8" s="18"/>
      <c r="M8" s="18"/>
      <c r="N8" s="18"/>
      <c r="O8" s="18"/>
      <c r="P8" s="18"/>
      <c r="Q8" s="18"/>
      <c r="R8" s="18"/>
      <c r="S8" s="18"/>
      <c r="T8" s="18"/>
    </row>
    <row r="9" ht="16.5" customHeight="true" outlineLevel="1" spans="1:20">
      <c r="A9" s="97" t="s">
        <v>44</v>
      </c>
      <c r="B9" s="97" t="s">
        <v>43</v>
      </c>
      <c r="C9" s="18">
        <v>2440.068564</v>
      </c>
      <c r="D9" s="18">
        <v>2440.068564</v>
      </c>
      <c r="E9" s="18">
        <v>2440.068564</v>
      </c>
      <c r="F9" s="18"/>
      <c r="G9" s="18"/>
      <c r="H9" s="18"/>
      <c r="I9" s="18"/>
      <c r="J9" s="18"/>
      <c r="K9" s="18"/>
      <c r="L9" s="18"/>
      <c r="M9" s="18"/>
      <c r="N9" s="18"/>
      <c r="O9" s="18"/>
      <c r="P9" s="18"/>
      <c r="Q9" s="18"/>
      <c r="R9" s="18"/>
      <c r="S9" s="8"/>
      <c r="T9" s="8"/>
    </row>
    <row r="10" ht="12.75" customHeight="true" spans="1:20">
      <c r="A10" s="238" t="s">
        <v>29</v>
      </c>
      <c r="B10" s="239"/>
      <c r="C10" s="18">
        <v>2440.068564</v>
      </c>
      <c r="D10" s="18">
        <v>2440.068564</v>
      </c>
      <c r="E10" s="18">
        <v>2440.068564</v>
      </c>
      <c r="F10" s="18"/>
      <c r="G10" s="18"/>
      <c r="H10" s="18"/>
      <c r="I10" s="18"/>
      <c r="J10" s="18"/>
      <c r="K10" s="18"/>
      <c r="L10" s="18"/>
      <c r="M10" s="18"/>
      <c r="N10" s="18"/>
      <c r="O10" s="18"/>
      <c r="P10" s="18"/>
      <c r="Q10" s="18"/>
      <c r="R10" s="18"/>
      <c r="S10" s="18"/>
      <c r="T10" s="18"/>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ageMargins left="0.75" right="0.75" top="1" bottom="1" header="0.511805555555556" footer="0.511805555555556"/>
  <pageSetup paperSize="9" fitToWidth="0"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G13"/>
  <sheetViews>
    <sheetView showZeros="0" workbookViewId="0">
      <selection activeCell="E32" sqref="E32"/>
    </sheetView>
  </sheetViews>
  <sheetFormatPr defaultColWidth="9.14166666666667" defaultRowHeight="14.25" customHeight="true" outlineLevelCol="6"/>
  <cols>
    <col min="1" max="1" width="27.425" customWidth="true"/>
    <col min="2" max="2" width="30.7166666666667" customWidth="true"/>
    <col min="3" max="3" width="27.425" customWidth="true"/>
    <col min="4" max="4" width="26.85" customWidth="true"/>
    <col min="5" max="7" width="30.425" customWidth="true"/>
  </cols>
  <sheetData>
    <row r="1" ht="13.5" customHeight="true" spans="4:7">
      <c r="D1" s="1"/>
      <c r="G1" s="13" t="s">
        <v>482</v>
      </c>
    </row>
    <row r="2" ht="27.75" customHeight="true" spans="1:7">
      <c r="A2" s="2" t="s">
        <v>483</v>
      </c>
      <c r="B2" s="2"/>
      <c r="C2" s="2"/>
      <c r="D2" s="2"/>
      <c r="E2" s="2"/>
      <c r="F2" s="2"/>
      <c r="G2" s="2"/>
    </row>
    <row r="3" ht="13.5" customHeight="true" spans="1:7">
      <c r="A3" s="3" t="str">
        <f>"单位名称："&amp;"富源县住房和城乡建设局"</f>
        <v>单位名称：富源县住房和城乡建设局</v>
      </c>
      <c r="B3" s="4"/>
      <c r="C3" s="4"/>
      <c r="D3" s="4"/>
      <c r="E3" s="14"/>
      <c r="F3" s="14"/>
      <c r="G3" s="274" t="s">
        <v>2</v>
      </c>
    </row>
    <row r="4" ht="21.75" customHeight="true" spans="1:7">
      <c r="A4" s="5" t="s">
        <v>229</v>
      </c>
      <c r="B4" s="5" t="s">
        <v>301</v>
      </c>
      <c r="C4" s="5" t="s">
        <v>231</v>
      </c>
      <c r="D4" s="6" t="s">
        <v>484</v>
      </c>
      <c r="E4" s="16" t="s">
        <v>32</v>
      </c>
      <c r="F4" s="16"/>
      <c r="G4" s="16"/>
    </row>
    <row r="5" ht="21.75" customHeight="true" spans="1:7">
      <c r="A5" s="5"/>
      <c r="B5" s="5"/>
      <c r="C5" s="5"/>
      <c r="D5" s="6"/>
      <c r="E5" s="16" t="s">
        <v>485</v>
      </c>
      <c r="F5" s="6" t="s">
        <v>486</v>
      </c>
      <c r="G5" s="6" t="s">
        <v>487</v>
      </c>
    </row>
    <row r="6" ht="40.5" customHeight="true" spans="1:7">
      <c r="A6" s="5"/>
      <c r="B6" s="5"/>
      <c r="C6" s="5"/>
      <c r="D6" s="6"/>
      <c r="E6" s="16"/>
      <c r="F6" s="6" t="s">
        <v>31</v>
      </c>
      <c r="G6" s="6"/>
    </row>
    <row r="7" ht="15.75" customHeight="true" spans="1:7">
      <c r="A7" s="7">
        <v>1</v>
      </c>
      <c r="B7" s="7">
        <v>2</v>
      </c>
      <c r="C7" s="7">
        <v>3</v>
      </c>
      <c r="D7" s="7">
        <v>4</v>
      </c>
      <c r="E7" s="7">
        <v>8</v>
      </c>
      <c r="F7" s="7">
        <v>9</v>
      </c>
      <c r="G7" s="17">
        <v>10</v>
      </c>
    </row>
    <row r="8" ht="26.25" customHeight="true" spans="1:7">
      <c r="A8" s="8" t="s">
        <v>43</v>
      </c>
      <c r="B8" s="9"/>
      <c r="C8" s="9"/>
      <c r="D8" s="9"/>
      <c r="E8" s="18"/>
      <c r="F8" s="18">
        <v>1393.6</v>
      </c>
      <c r="G8" s="18"/>
    </row>
    <row r="9" ht="24.75" customHeight="true" spans="1:7">
      <c r="A9" s="9"/>
      <c r="B9" s="8" t="s">
        <v>488</v>
      </c>
      <c r="C9" s="8" t="s">
        <v>310</v>
      </c>
      <c r="D9" s="8" t="s">
        <v>489</v>
      </c>
      <c r="E9" s="18"/>
      <c r="F9" s="18">
        <v>30</v>
      </c>
      <c r="G9" s="18"/>
    </row>
    <row r="10" ht="24.75" customHeight="true" spans="1:7">
      <c r="A10" s="8"/>
      <c r="B10" s="8" t="s">
        <v>490</v>
      </c>
      <c r="C10" s="8" t="s">
        <v>317</v>
      </c>
      <c r="D10" s="8" t="s">
        <v>489</v>
      </c>
      <c r="E10" s="18"/>
      <c r="F10" s="18">
        <v>1.6</v>
      </c>
      <c r="G10" s="18"/>
    </row>
    <row r="11" ht="24.75" customHeight="true" spans="1:7">
      <c r="A11" s="8"/>
      <c r="B11" s="8" t="s">
        <v>490</v>
      </c>
      <c r="C11" s="8" t="s">
        <v>314</v>
      </c>
      <c r="D11" s="8" t="s">
        <v>489</v>
      </c>
      <c r="E11" s="18"/>
      <c r="F11" s="18">
        <v>1344</v>
      </c>
      <c r="G11" s="18"/>
    </row>
    <row r="12" ht="24.75" customHeight="true" spans="1:7">
      <c r="A12" s="8"/>
      <c r="B12" s="8" t="s">
        <v>490</v>
      </c>
      <c r="C12" s="8" t="s">
        <v>306</v>
      </c>
      <c r="D12" s="8" t="s">
        <v>489</v>
      </c>
      <c r="E12" s="18"/>
      <c r="F12" s="18">
        <v>18</v>
      </c>
      <c r="G12" s="18"/>
    </row>
    <row r="13" ht="18.75" customHeight="true" spans="1:7">
      <c r="A13" s="10" t="s">
        <v>29</v>
      </c>
      <c r="B13" s="11" t="s">
        <v>491</v>
      </c>
      <c r="C13" s="11"/>
      <c r="D13" s="12"/>
      <c r="E13" s="18"/>
      <c r="F13" s="18">
        <v>1393.6</v>
      </c>
      <c r="G13" s="18"/>
    </row>
  </sheetData>
  <mergeCells count="11">
    <mergeCell ref="A2:G2"/>
    <mergeCell ref="A3:D3"/>
    <mergeCell ref="E4:G4"/>
    <mergeCell ref="A13:D13"/>
    <mergeCell ref="A4:A6"/>
    <mergeCell ref="B4:B6"/>
    <mergeCell ref="C4:C6"/>
    <mergeCell ref="D4:D6"/>
    <mergeCell ref="E5:E6"/>
    <mergeCell ref="F5:F6"/>
    <mergeCell ref="G5:G6"/>
  </mergeCells>
  <pageMargins left="0.75" right="0.75" top="1" bottom="1" header="0.511805555555556" footer="0.511805555555556"/>
  <pageSetup paperSize="9" fitToWidth="0"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Q36"/>
  <sheetViews>
    <sheetView showZeros="0" workbookViewId="0">
      <selection activeCell="B17" sqref="A1:Q36"/>
    </sheetView>
  </sheetViews>
  <sheetFormatPr defaultColWidth="9.14166666666667" defaultRowHeight="14.25" customHeight="true"/>
  <cols>
    <col min="1" max="1" width="30.425" customWidth="true"/>
    <col min="2" max="2" width="37.7166666666667" customWidth="true"/>
    <col min="3" max="3" width="18.85" customWidth="true"/>
    <col min="4" max="4" width="21" customWidth="true"/>
    <col min="5" max="5" width="18.85" customWidth="true"/>
    <col min="6" max="6" width="20.1416666666667" customWidth="true"/>
    <col min="7" max="7" width="18.85" customWidth="true"/>
    <col min="8" max="8" width="19.85" customWidth="true"/>
    <col min="9" max="9" width="21.275" customWidth="true"/>
    <col min="10" max="10" width="15.575" customWidth="true"/>
    <col min="11" max="11" width="16.425" customWidth="true"/>
    <col min="12" max="12" width="13.575" customWidth="true"/>
    <col min="13" max="17" width="18.85" customWidth="true"/>
  </cols>
  <sheetData>
    <row r="1" ht="15.75" customHeight="true" spans="17:17">
      <c r="Q1" s="100" t="s">
        <v>45</v>
      </c>
    </row>
    <row r="2" ht="28.5" customHeight="true" spans="1:17">
      <c r="A2" s="2" t="s">
        <v>46</v>
      </c>
      <c r="B2" s="2"/>
      <c r="C2" s="2"/>
      <c r="D2" s="2"/>
      <c r="E2" s="2"/>
      <c r="F2" s="2"/>
      <c r="G2" s="2"/>
      <c r="H2" s="2"/>
      <c r="I2" s="2"/>
      <c r="J2" s="2"/>
      <c r="K2" s="2"/>
      <c r="L2" s="2"/>
      <c r="M2" s="2"/>
      <c r="N2" s="2"/>
      <c r="O2" s="2"/>
      <c r="P2" s="2"/>
      <c r="Q2" s="2"/>
    </row>
    <row r="3" ht="15" customHeight="true" spans="1:17">
      <c r="A3" s="210" t="str">
        <f>"单位名称："&amp;"富源县住房和城乡建设局"</f>
        <v>单位名称：富源县住房和城乡建设局</v>
      </c>
      <c r="B3" s="211"/>
      <c r="C3" s="57"/>
      <c r="D3" s="14"/>
      <c r="E3" s="57"/>
      <c r="F3" s="14"/>
      <c r="G3" s="57"/>
      <c r="H3" s="14"/>
      <c r="I3" s="14"/>
      <c r="J3" s="14"/>
      <c r="K3" s="57"/>
      <c r="L3" s="14"/>
      <c r="M3" s="57"/>
      <c r="N3" s="57"/>
      <c r="O3" s="14"/>
      <c r="P3" s="14"/>
      <c r="Q3" s="268" t="s">
        <v>2</v>
      </c>
    </row>
    <row r="4" ht="17.25" customHeight="true" spans="1:17">
      <c r="A4" s="212" t="s">
        <v>47</v>
      </c>
      <c r="B4" s="213" t="s">
        <v>48</v>
      </c>
      <c r="C4" s="214" t="s">
        <v>29</v>
      </c>
      <c r="D4" s="215" t="s">
        <v>49</v>
      </c>
      <c r="E4" s="16"/>
      <c r="F4" s="215" t="s">
        <v>50</v>
      </c>
      <c r="G4" s="16"/>
      <c r="H4" s="219" t="s">
        <v>32</v>
      </c>
      <c r="I4" s="218" t="s">
        <v>33</v>
      </c>
      <c r="J4" s="213" t="s">
        <v>51</v>
      </c>
      <c r="K4" s="223" t="s">
        <v>34</v>
      </c>
      <c r="L4" s="215" t="s">
        <v>36</v>
      </c>
      <c r="M4" s="224"/>
      <c r="N4" s="224"/>
      <c r="O4" s="224"/>
      <c r="P4" s="224"/>
      <c r="Q4" s="228"/>
    </row>
    <row r="5" ht="26.25" customHeight="true" spans="1:17">
      <c r="A5" s="16"/>
      <c r="B5" s="216"/>
      <c r="C5" s="216"/>
      <c r="D5" s="216" t="s">
        <v>29</v>
      </c>
      <c r="E5" s="216" t="s">
        <v>52</v>
      </c>
      <c r="F5" s="216" t="s">
        <v>29</v>
      </c>
      <c r="G5" s="220" t="s">
        <v>52</v>
      </c>
      <c r="H5" s="216"/>
      <c r="I5" s="216"/>
      <c r="J5" s="216"/>
      <c r="K5" s="220"/>
      <c r="L5" s="216" t="s">
        <v>31</v>
      </c>
      <c r="M5" s="225" t="s">
        <v>53</v>
      </c>
      <c r="N5" s="225" t="s">
        <v>54</v>
      </c>
      <c r="O5" s="225" t="s">
        <v>55</v>
      </c>
      <c r="P5" s="225" t="s">
        <v>56</v>
      </c>
      <c r="Q5" s="225" t="s">
        <v>57</v>
      </c>
    </row>
    <row r="6" ht="16.5" customHeight="true" spans="1:17">
      <c r="A6" s="16">
        <v>1</v>
      </c>
      <c r="B6" s="216">
        <v>2</v>
      </c>
      <c r="C6" s="216">
        <v>3</v>
      </c>
      <c r="D6" s="216">
        <v>4</v>
      </c>
      <c r="E6" s="221">
        <v>5</v>
      </c>
      <c r="F6" s="222">
        <v>6</v>
      </c>
      <c r="G6" s="221">
        <v>7</v>
      </c>
      <c r="H6" s="222">
        <v>8</v>
      </c>
      <c r="I6" s="221">
        <v>9</v>
      </c>
      <c r="J6" s="221">
        <v>10</v>
      </c>
      <c r="K6" s="221">
        <v>11</v>
      </c>
      <c r="L6" s="221">
        <v>12</v>
      </c>
      <c r="M6" s="226">
        <v>13</v>
      </c>
      <c r="N6" s="227">
        <v>14</v>
      </c>
      <c r="O6" s="227">
        <v>15</v>
      </c>
      <c r="P6" s="227">
        <v>16</v>
      </c>
      <c r="Q6" s="227">
        <v>17</v>
      </c>
    </row>
    <row r="7" ht="19.5" customHeight="true" spans="1:17">
      <c r="A7" s="8" t="s">
        <v>58</v>
      </c>
      <c r="B7" s="8" t="s">
        <v>59</v>
      </c>
      <c r="C7" s="18">
        <v>158.176315</v>
      </c>
      <c r="D7" s="18">
        <v>156.576315</v>
      </c>
      <c r="E7" s="18">
        <v>156.576315</v>
      </c>
      <c r="F7" s="18">
        <v>1.6</v>
      </c>
      <c r="G7" s="18">
        <v>1.6</v>
      </c>
      <c r="H7" s="18">
        <v>158.176315</v>
      </c>
      <c r="I7" s="18"/>
      <c r="J7" s="18"/>
      <c r="K7" s="18"/>
      <c r="L7" s="18"/>
      <c r="M7" s="18"/>
      <c r="N7" s="18"/>
      <c r="O7" s="18"/>
      <c r="P7" s="18"/>
      <c r="Q7" s="18"/>
    </row>
    <row r="8" ht="19.5" customHeight="true" spans="1:17">
      <c r="A8" s="97" t="s">
        <v>60</v>
      </c>
      <c r="B8" s="97" t="s">
        <v>61</v>
      </c>
      <c r="C8" s="18">
        <v>156.576315</v>
      </c>
      <c r="D8" s="18">
        <v>156.576315</v>
      </c>
      <c r="E8" s="18">
        <v>156.576315</v>
      </c>
      <c r="F8" s="18"/>
      <c r="G8" s="18"/>
      <c r="H8" s="18">
        <v>156.576315</v>
      </c>
      <c r="I8" s="18"/>
      <c r="J8" s="18"/>
      <c r="K8" s="18"/>
      <c r="L8" s="18"/>
      <c r="M8" s="18"/>
      <c r="N8" s="18"/>
      <c r="O8" s="18"/>
      <c r="P8" s="18"/>
      <c r="Q8" s="18"/>
    </row>
    <row r="9" ht="19.5" customHeight="true" spans="1:17">
      <c r="A9" s="157" t="s">
        <v>62</v>
      </c>
      <c r="B9" s="157" t="s">
        <v>63</v>
      </c>
      <c r="C9" s="18">
        <v>52.017035</v>
      </c>
      <c r="D9" s="18">
        <v>52.017035</v>
      </c>
      <c r="E9" s="18">
        <v>52.017035</v>
      </c>
      <c r="F9" s="18"/>
      <c r="G9" s="18"/>
      <c r="H9" s="18">
        <v>52.017035</v>
      </c>
      <c r="I9" s="18"/>
      <c r="J9" s="18"/>
      <c r="K9" s="18"/>
      <c r="L9" s="18"/>
      <c r="M9" s="18"/>
      <c r="N9" s="18"/>
      <c r="O9" s="18"/>
      <c r="P9" s="18"/>
      <c r="Q9" s="18"/>
    </row>
    <row r="10" ht="19.5" customHeight="true" spans="1:17">
      <c r="A10" s="157" t="s">
        <v>64</v>
      </c>
      <c r="B10" s="157" t="s">
        <v>65</v>
      </c>
      <c r="C10" s="18">
        <v>104.55928</v>
      </c>
      <c r="D10" s="18">
        <v>104.55928</v>
      </c>
      <c r="E10" s="18">
        <v>104.55928</v>
      </c>
      <c r="F10" s="18"/>
      <c r="G10" s="18"/>
      <c r="H10" s="18">
        <v>104.55928</v>
      </c>
      <c r="I10" s="18"/>
      <c r="J10" s="18"/>
      <c r="K10" s="18"/>
      <c r="L10" s="18"/>
      <c r="M10" s="18"/>
      <c r="N10" s="18"/>
      <c r="O10" s="18"/>
      <c r="P10" s="18"/>
      <c r="Q10" s="18"/>
    </row>
    <row r="11" ht="19.5" customHeight="true" spans="1:17">
      <c r="A11" s="97" t="s">
        <v>66</v>
      </c>
      <c r="B11" s="97" t="s">
        <v>67</v>
      </c>
      <c r="C11" s="18">
        <v>1.6</v>
      </c>
      <c r="D11" s="18"/>
      <c r="E11" s="18"/>
      <c r="F11" s="18">
        <v>1.6</v>
      </c>
      <c r="G11" s="18">
        <v>1.6</v>
      </c>
      <c r="H11" s="18">
        <v>1.6</v>
      </c>
      <c r="I11" s="18"/>
      <c r="J11" s="18"/>
      <c r="K11" s="18"/>
      <c r="L11" s="18"/>
      <c r="M11" s="18"/>
      <c r="N11" s="18"/>
      <c r="O11" s="18"/>
      <c r="P11" s="18"/>
      <c r="Q11" s="18"/>
    </row>
    <row r="12" ht="19.5" customHeight="true" spans="1:17">
      <c r="A12" s="157" t="s">
        <v>68</v>
      </c>
      <c r="B12" s="157" t="s">
        <v>69</v>
      </c>
      <c r="C12" s="18">
        <v>1.6</v>
      </c>
      <c r="D12" s="18"/>
      <c r="E12" s="18"/>
      <c r="F12" s="18">
        <v>1.6</v>
      </c>
      <c r="G12" s="18">
        <v>1.6</v>
      </c>
      <c r="H12" s="18">
        <v>1.6</v>
      </c>
      <c r="I12" s="18"/>
      <c r="J12" s="18"/>
      <c r="K12" s="18"/>
      <c r="L12" s="18"/>
      <c r="M12" s="18"/>
      <c r="N12" s="18"/>
      <c r="O12" s="18"/>
      <c r="P12" s="18"/>
      <c r="Q12" s="18"/>
    </row>
    <row r="13" ht="19.5" customHeight="true" spans="1:17">
      <c r="A13" s="8" t="s">
        <v>70</v>
      </c>
      <c r="B13" s="8" t="s">
        <v>71</v>
      </c>
      <c r="C13" s="18">
        <v>72.902587</v>
      </c>
      <c r="D13" s="18">
        <v>72.902587</v>
      </c>
      <c r="E13" s="18">
        <v>72.902587</v>
      </c>
      <c r="F13" s="18"/>
      <c r="G13" s="18"/>
      <c r="H13" s="18">
        <v>72.902587</v>
      </c>
      <c r="I13" s="18"/>
      <c r="J13" s="18"/>
      <c r="K13" s="18"/>
      <c r="L13" s="18"/>
      <c r="M13" s="18"/>
      <c r="N13" s="18"/>
      <c r="O13" s="18"/>
      <c r="P13" s="18"/>
      <c r="Q13" s="18"/>
    </row>
    <row r="14" ht="19.5" customHeight="true" spans="1:17">
      <c r="A14" s="97" t="s">
        <v>72</v>
      </c>
      <c r="B14" s="97" t="s">
        <v>73</v>
      </c>
      <c r="C14" s="18">
        <v>72.902587</v>
      </c>
      <c r="D14" s="18">
        <v>72.902587</v>
      </c>
      <c r="E14" s="18">
        <v>72.902587</v>
      </c>
      <c r="F14" s="18"/>
      <c r="G14" s="18"/>
      <c r="H14" s="18">
        <v>72.902587</v>
      </c>
      <c r="I14" s="18"/>
      <c r="J14" s="18"/>
      <c r="K14" s="18"/>
      <c r="L14" s="18"/>
      <c r="M14" s="18"/>
      <c r="N14" s="18"/>
      <c r="O14" s="18"/>
      <c r="P14" s="18"/>
      <c r="Q14" s="18"/>
    </row>
    <row r="15" ht="19.5" customHeight="true" spans="1:17">
      <c r="A15" s="157" t="s">
        <v>74</v>
      </c>
      <c r="B15" s="157" t="s">
        <v>75</v>
      </c>
      <c r="C15" s="18">
        <v>8.45735</v>
      </c>
      <c r="D15" s="18">
        <v>8.45735</v>
      </c>
      <c r="E15" s="18">
        <v>8.45735</v>
      </c>
      <c r="F15" s="18"/>
      <c r="G15" s="18"/>
      <c r="H15" s="18">
        <v>8.45735</v>
      </c>
      <c r="I15" s="18"/>
      <c r="J15" s="18"/>
      <c r="K15" s="18"/>
      <c r="L15" s="18"/>
      <c r="M15" s="18"/>
      <c r="N15" s="18"/>
      <c r="O15" s="18"/>
      <c r="P15" s="18"/>
      <c r="Q15" s="18"/>
    </row>
    <row r="16" ht="19.5" customHeight="true" spans="1:17">
      <c r="A16" s="157" t="s">
        <v>76</v>
      </c>
      <c r="B16" s="157" t="s">
        <v>77</v>
      </c>
      <c r="C16" s="18">
        <v>30.169315</v>
      </c>
      <c r="D16" s="18">
        <v>30.169315</v>
      </c>
      <c r="E16" s="18">
        <v>30.169315</v>
      </c>
      <c r="F16" s="18"/>
      <c r="G16" s="18"/>
      <c r="H16" s="18">
        <v>30.169315</v>
      </c>
      <c r="I16" s="18"/>
      <c r="J16" s="18"/>
      <c r="K16" s="18"/>
      <c r="L16" s="18"/>
      <c r="M16" s="18"/>
      <c r="N16" s="18"/>
      <c r="O16" s="18"/>
      <c r="P16" s="18"/>
      <c r="Q16" s="18"/>
    </row>
    <row r="17" ht="19.5" customHeight="true" spans="1:17">
      <c r="A17" s="157" t="s">
        <v>78</v>
      </c>
      <c r="B17" s="157" t="s">
        <v>79</v>
      </c>
      <c r="C17" s="18">
        <v>29.764409</v>
      </c>
      <c r="D17" s="18">
        <v>29.764409</v>
      </c>
      <c r="E17" s="18">
        <v>29.764409</v>
      </c>
      <c r="F17" s="18"/>
      <c r="G17" s="18"/>
      <c r="H17" s="18">
        <v>29.764409</v>
      </c>
      <c r="I17" s="18"/>
      <c r="J17" s="18"/>
      <c r="K17" s="18"/>
      <c r="L17" s="18"/>
      <c r="M17" s="18"/>
      <c r="N17" s="18"/>
      <c r="O17" s="18"/>
      <c r="P17" s="18"/>
      <c r="Q17" s="18"/>
    </row>
    <row r="18" ht="19.5" customHeight="true" spans="1:17">
      <c r="A18" s="157" t="s">
        <v>80</v>
      </c>
      <c r="B18" s="157" t="s">
        <v>81</v>
      </c>
      <c r="C18" s="18">
        <v>4.511513</v>
      </c>
      <c r="D18" s="18">
        <v>4.511513</v>
      </c>
      <c r="E18" s="18">
        <v>4.511513</v>
      </c>
      <c r="F18" s="18"/>
      <c r="G18" s="18"/>
      <c r="H18" s="18">
        <v>4.511513</v>
      </c>
      <c r="I18" s="18"/>
      <c r="J18" s="18"/>
      <c r="K18" s="18"/>
      <c r="L18" s="18"/>
      <c r="M18" s="18"/>
      <c r="N18" s="18"/>
      <c r="O18" s="18"/>
      <c r="P18" s="18"/>
      <c r="Q18" s="18"/>
    </row>
    <row r="19" ht="19.5" customHeight="true" spans="1:17">
      <c r="A19" s="8" t="s">
        <v>82</v>
      </c>
      <c r="B19" s="8" t="s">
        <v>83</v>
      </c>
      <c r="C19" s="18">
        <v>1344</v>
      </c>
      <c r="D19" s="18"/>
      <c r="E19" s="18"/>
      <c r="F19" s="18">
        <v>1344</v>
      </c>
      <c r="G19" s="18">
        <v>1344</v>
      </c>
      <c r="H19" s="18">
        <v>1344</v>
      </c>
      <c r="I19" s="18"/>
      <c r="J19" s="18"/>
      <c r="K19" s="18"/>
      <c r="L19" s="18"/>
      <c r="M19" s="18"/>
      <c r="N19" s="18"/>
      <c r="O19" s="18"/>
      <c r="P19" s="18"/>
      <c r="Q19" s="18"/>
    </row>
    <row r="20" ht="19.5" customHeight="true" spans="1:17">
      <c r="A20" s="97" t="s">
        <v>84</v>
      </c>
      <c r="B20" s="97" t="s">
        <v>85</v>
      </c>
      <c r="C20" s="18">
        <v>1344</v>
      </c>
      <c r="D20" s="18"/>
      <c r="E20" s="18"/>
      <c r="F20" s="18">
        <v>1344</v>
      </c>
      <c r="G20" s="18">
        <v>1344</v>
      </c>
      <c r="H20" s="18">
        <v>1344</v>
      </c>
      <c r="I20" s="18"/>
      <c r="J20" s="18"/>
      <c r="K20" s="18"/>
      <c r="L20" s="18"/>
      <c r="M20" s="18"/>
      <c r="N20" s="18"/>
      <c r="O20" s="18"/>
      <c r="P20" s="18"/>
      <c r="Q20" s="18"/>
    </row>
    <row r="21" ht="19.5" customHeight="true" spans="1:17">
      <c r="A21" s="157" t="s">
        <v>86</v>
      </c>
      <c r="B21" s="157" t="s">
        <v>87</v>
      </c>
      <c r="C21" s="18">
        <v>1344</v>
      </c>
      <c r="D21" s="18"/>
      <c r="E21" s="18"/>
      <c r="F21" s="18">
        <v>1344</v>
      </c>
      <c r="G21" s="18">
        <v>1344</v>
      </c>
      <c r="H21" s="18">
        <v>1344</v>
      </c>
      <c r="I21" s="18"/>
      <c r="J21" s="18"/>
      <c r="K21" s="18"/>
      <c r="L21" s="18"/>
      <c r="M21" s="18"/>
      <c r="N21" s="18"/>
      <c r="O21" s="18"/>
      <c r="P21" s="18"/>
      <c r="Q21" s="18"/>
    </row>
    <row r="22" ht="19.5" customHeight="true" spans="1:17">
      <c r="A22" s="8" t="s">
        <v>88</v>
      </c>
      <c r="B22" s="8" t="s">
        <v>89</v>
      </c>
      <c r="C22" s="18">
        <v>759.8196</v>
      </c>
      <c r="D22" s="18">
        <v>741.8196</v>
      </c>
      <c r="E22" s="18">
        <v>741.8196</v>
      </c>
      <c r="F22" s="18">
        <v>18</v>
      </c>
      <c r="G22" s="18">
        <v>18</v>
      </c>
      <c r="H22" s="18">
        <v>759.8196</v>
      </c>
      <c r="I22" s="18"/>
      <c r="J22" s="18"/>
      <c r="K22" s="18"/>
      <c r="L22" s="18"/>
      <c r="M22" s="18"/>
      <c r="N22" s="18"/>
      <c r="O22" s="18"/>
      <c r="P22" s="18"/>
      <c r="Q22" s="18"/>
    </row>
    <row r="23" ht="19.5" customHeight="true" spans="1:17">
      <c r="A23" s="97" t="s">
        <v>90</v>
      </c>
      <c r="B23" s="97" t="s">
        <v>91</v>
      </c>
      <c r="C23" s="18">
        <v>704.69767</v>
      </c>
      <c r="D23" s="18">
        <v>686.69767</v>
      </c>
      <c r="E23" s="18">
        <v>686.69767</v>
      </c>
      <c r="F23" s="18">
        <v>18</v>
      </c>
      <c r="G23" s="18">
        <v>18</v>
      </c>
      <c r="H23" s="18">
        <v>704.69767</v>
      </c>
      <c r="I23" s="18"/>
      <c r="J23" s="18"/>
      <c r="K23" s="18"/>
      <c r="L23" s="18"/>
      <c r="M23" s="18"/>
      <c r="N23" s="18"/>
      <c r="O23" s="18"/>
      <c r="P23" s="18"/>
      <c r="Q23" s="18"/>
    </row>
    <row r="24" ht="19.5" customHeight="true" spans="1:17">
      <c r="A24" s="157" t="s">
        <v>92</v>
      </c>
      <c r="B24" s="157" t="s">
        <v>93</v>
      </c>
      <c r="C24" s="18">
        <v>182.444272</v>
      </c>
      <c r="D24" s="18">
        <v>182.444272</v>
      </c>
      <c r="E24" s="18">
        <v>182.444272</v>
      </c>
      <c r="F24" s="18"/>
      <c r="G24" s="18"/>
      <c r="H24" s="18">
        <v>182.444272</v>
      </c>
      <c r="I24" s="18"/>
      <c r="J24" s="18"/>
      <c r="K24" s="18"/>
      <c r="L24" s="18"/>
      <c r="M24" s="18"/>
      <c r="N24" s="18"/>
      <c r="O24" s="18"/>
      <c r="P24" s="18"/>
      <c r="Q24" s="18"/>
    </row>
    <row r="25" ht="19.5" customHeight="true" spans="1:17">
      <c r="A25" s="157" t="s">
        <v>94</v>
      </c>
      <c r="B25" s="157" t="s">
        <v>95</v>
      </c>
      <c r="C25" s="18">
        <v>131.293338</v>
      </c>
      <c r="D25" s="18">
        <v>131.293338</v>
      </c>
      <c r="E25" s="18">
        <v>131.293338</v>
      </c>
      <c r="F25" s="18"/>
      <c r="G25" s="18"/>
      <c r="H25" s="18">
        <v>131.293338</v>
      </c>
      <c r="I25" s="18"/>
      <c r="J25" s="18"/>
      <c r="K25" s="18"/>
      <c r="L25" s="18"/>
      <c r="M25" s="18"/>
      <c r="N25" s="18"/>
      <c r="O25" s="18"/>
      <c r="P25" s="18"/>
      <c r="Q25" s="18"/>
    </row>
    <row r="26" ht="19.5" customHeight="true" spans="1:17">
      <c r="A26" s="157" t="s">
        <v>96</v>
      </c>
      <c r="B26" s="157" t="s">
        <v>97</v>
      </c>
      <c r="C26" s="18">
        <v>223.4111</v>
      </c>
      <c r="D26" s="18">
        <v>223.4111</v>
      </c>
      <c r="E26" s="18">
        <v>223.4111</v>
      </c>
      <c r="F26" s="18"/>
      <c r="G26" s="18"/>
      <c r="H26" s="18">
        <v>223.4111</v>
      </c>
      <c r="I26" s="18"/>
      <c r="J26" s="18"/>
      <c r="K26" s="18"/>
      <c r="L26" s="18"/>
      <c r="M26" s="18"/>
      <c r="N26" s="18"/>
      <c r="O26" s="18"/>
      <c r="P26" s="18"/>
      <c r="Q26" s="18"/>
    </row>
    <row r="27" ht="19.5" customHeight="true" spans="1:17">
      <c r="A27" s="157" t="s">
        <v>98</v>
      </c>
      <c r="B27" s="157" t="s">
        <v>99</v>
      </c>
      <c r="C27" s="18">
        <v>97.559298</v>
      </c>
      <c r="D27" s="18">
        <v>97.559298</v>
      </c>
      <c r="E27" s="18">
        <v>97.559298</v>
      </c>
      <c r="F27" s="18"/>
      <c r="G27" s="18"/>
      <c r="H27" s="18">
        <v>97.559298</v>
      </c>
      <c r="I27" s="18"/>
      <c r="J27" s="18"/>
      <c r="K27" s="18"/>
      <c r="L27" s="18"/>
      <c r="M27" s="18"/>
      <c r="N27" s="18"/>
      <c r="O27" s="18"/>
      <c r="P27" s="18"/>
      <c r="Q27" s="18"/>
    </row>
    <row r="28" ht="19.5" customHeight="true" spans="1:17">
      <c r="A28" s="157" t="s">
        <v>100</v>
      </c>
      <c r="B28" s="157" t="s">
        <v>101</v>
      </c>
      <c r="C28" s="18">
        <v>69.989662</v>
      </c>
      <c r="D28" s="18">
        <v>51.989662</v>
      </c>
      <c r="E28" s="18">
        <v>51.989662</v>
      </c>
      <c r="F28" s="18">
        <v>18</v>
      </c>
      <c r="G28" s="18">
        <v>18</v>
      </c>
      <c r="H28" s="18">
        <v>69.989662</v>
      </c>
      <c r="I28" s="18"/>
      <c r="J28" s="18"/>
      <c r="K28" s="18"/>
      <c r="L28" s="18"/>
      <c r="M28" s="18"/>
      <c r="N28" s="18"/>
      <c r="O28" s="18"/>
      <c r="P28" s="18"/>
      <c r="Q28" s="18"/>
    </row>
    <row r="29" ht="19.5" customHeight="true" spans="1:17">
      <c r="A29" s="97" t="s">
        <v>102</v>
      </c>
      <c r="B29" s="97" t="s">
        <v>103</v>
      </c>
      <c r="C29" s="18">
        <v>55.12193</v>
      </c>
      <c r="D29" s="18">
        <v>55.12193</v>
      </c>
      <c r="E29" s="18">
        <v>55.12193</v>
      </c>
      <c r="F29" s="18"/>
      <c r="G29" s="18"/>
      <c r="H29" s="18">
        <v>55.12193</v>
      </c>
      <c r="I29" s="18"/>
      <c r="J29" s="18"/>
      <c r="K29" s="18"/>
      <c r="L29" s="18"/>
      <c r="M29" s="18"/>
      <c r="N29" s="18"/>
      <c r="O29" s="18"/>
      <c r="P29" s="18"/>
      <c r="Q29" s="18"/>
    </row>
    <row r="30" ht="19.5" customHeight="true" spans="1:17">
      <c r="A30" s="157" t="s">
        <v>104</v>
      </c>
      <c r="B30" s="157" t="s">
        <v>103</v>
      </c>
      <c r="C30" s="18">
        <v>55.12193</v>
      </c>
      <c r="D30" s="18">
        <v>55.12193</v>
      </c>
      <c r="E30" s="18">
        <v>55.12193</v>
      </c>
      <c r="F30" s="18"/>
      <c r="G30" s="18"/>
      <c r="H30" s="18">
        <v>55.12193</v>
      </c>
      <c r="I30" s="18"/>
      <c r="J30" s="18"/>
      <c r="K30" s="18"/>
      <c r="L30" s="18"/>
      <c r="M30" s="18"/>
      <c r="N30" s="18"/>
      <c r="O30" s="18"/>
      <c r="P30" s="18"/>
      <c r="Q30" s="18"/>
    </row>
    <row r="31" ht="19.5" customHeight="true" spans="1:17">
      <c r="A31" s="8" t="s">
        <v>105</v>
      </c>
      <c r="B31" s="8" t="s">
        <v>106</v>
      </c>
      <c r="C31" s="18">
        <v>105.170062</v>
      </c>
      <c r="D31" s="18">
        <v>75.170062</v>
      </c>
      <c r="E31" s="18">
        <v>75.170062</v>
      </c>
      <c r="F31" s="18">
        <v>30</v>
      </c>
      <c r="G31" s="18">
        <v>30</v>
      </c>
      <c r="H31" s="18">
        <v>105.170062</v>
      </c>
      <c r="I31" s="18"/>
      <c r="J31" s="18"/>
      <c r="K31" s="18"/>
      <c r="L31" s="18"/>
      <c r="M31" s="18"/>
      <c r="N31" s="18"/>
      <c r="O31" s="18"/>
      <c r="P31" s="18"/>
      <c r="Q31" s="18"/>
    </row>
    <row r="32" ht="19.5" customHeight="true" spans="1:17">
      <c r="A32" s="97" t="s">
        <v>107</v>
      </c>
      <c r="B32" s="97" t="s">
        <v>108</v>
      </c>
      <c r="C32" s="18">
        <v>75.170062</v>
      </c>
      <c r="D32" s="18">
        <v>75.170062</v>
      </c>
      <c r="E32" s="18">
        <v>75.170062</v>
      </c>
      <c r="F32" s="18"/>
      <c r="G32" s="18"/>
      <c r="H32" s="18">
        <v>75.170062</v>
      </c>
      <c r="I32" s="18"/>
      <c r="J32" s="18"/>
      <c r="K32" s="18"/>
      <c r="L32" s="18"/>
      <c r="M32" s="18"/>
      <c r="N32" s="18"/>
      <c r="O32" s="18"/>
      <c r="P32" s="18"/>
      <c r="Q32" s="18"/>
    </row>
    <row r="33" ht="19.5" customHeight="true" spans="1:17">
      <c r="A33" s="157" t="s">
        <v>109</v>
      </c>
      <c r="B33" s="157" t="s">
        <v>110</v>
      </c>
      <c r="C33" s="18">
        <v>75.170062</v>
      </c>
      <c r="D33" s="18">
        <v>75.170062</v>
      </c>
      <c r="E33" s="18">
        <v>75.170062</v>
      </c>
      <c r="F33" s="18"/>
      <c r="G33" s="18"/>
      <c r="H33" s="18">
        <v>75.170062</v>
      </c>
      <c r="I33" s="18"/>
      <c r="J33" s="18"/>
      <c r="K33" s="18"/>
      <c r="L33" s="18"/>
      <c r="M33" s="18"/>
      <c r="N33" s="18"/>
      <c r="O33" s="18"/>
      <c r="P33" s="18"/>
      <c r="Q33" s="18"/>
    </row>
    <row r="34" ht="19.5" customHeight="true" spans="1:17">
      <c r="A34" s="97" t="s">
        <v>111</v>
      </c>
      <c r="B34" s="97" t="s">
        <v>112</v>
      </c>
      <c r="C34" s="18">
        <v>30</v>
      </c>
      <c r="D34" s="18"/>
      <c r="E34" s="18"/>
      <c r="F34" s="18">
        <v>30</v>
      </c>
      <c r="G34" s="18">
        <v>30</v>
      </c>
      <c r="H34" s="18">
        <v>30</v>
      </c>
      <c r="I34" s="18"/>
      <c r="J34" s="18"/>
      <c r="K34" s="18"/>
      <c r="L34" s="18"/>
      <c r="M34" s="18"/>
      <c r="N34" s="18"/>
      <c r="O34" s="18"/>
      <c r="P34" s="18"/>
      <c r="Q34" s="18"/>
    </row>
    <row r="35" ht="19.5" customHeight="true" spans="1:17">
      <c r="A35" s="157" t="s">
        <v>113</v>
      </c>
      <c r="B35" s="157" t="s">
        <v>114</v>
      </c>
      <c r="C35" s="18">
        <v>30</v>
      </c>
      <c r="D35" s="18"/>
      <c r="E35" s="18"/>
      <c r="F35" s="18">
        <v>30</v>
      </c>
      <c r="G35" s="18">
        <v>30</v>
      </c>
      <c r="H35" s="18">
        <v>30</v>
      </c>
      <c r="I35" s="18"/>
      <c r="J35" s="18"/>
      <c r="K35" s="18"/>
      <c r="L35" s="18"/>
      <c r="M35" s="18"/>
      <c r="N35" s="18"/>
      <c r="O35" s="18"/>
      <c r="P35" s="18"/>
      <c r="Q35" s="18"/>
    </row>
    <row r="36" ht="17.25" customHeight="true" spans="1:17">
      <c r="A36" s="217" t="s">
        <v>115</v>
      </c>
      <c r="B36" s="218" t="s">
        <v>115</v>
      </c>
      <c r="C36" s="18">
        <v>2440.068564</v>
      </c>
      <c r="D36" s="18">
        <v>1046.468564</v>
      </c>
      <c r="E36" s="18">
        <v>1046.468564</v>
      </c>
      <c r="F36" s="18">
        <v>1393.6</v>
      </c>
      <c r="G36" s="18">
        <v>1393.6</v>
      </c>
      <c r="H36" s="18">
        <v>2440.068564</v>
      </c>
      <c r="I36" s="18"/>
      <c r="J36" s="18"/>
      <c r="K36" s="18"/>
      <c r="L36" s="18"/>
      <c r="M36" s="18"/>
      <c r="N36" s="18"/>
      <c r="O36" s="18"/>
      <c r="P36" s="18"/>
      <c r="Q36" s="18"/>
    </row>
  </sheetData>
  <mergeCells count="13">
    <mergeCell ref="A2:Q2"/>
    <mergeCell ref="A3:N3"/>
    <mergeCell ref="D4:E4"/>
    <mergeCell ref="F4:G4"/>
    <mergeCell ref="L4:Q4"/>
    <mergeCell ref="A36:B36"/>
    <mergeCell ref="A4:A5"/>
    <mergeCell ref="B4:B5"/>
    <mergeCell ref="C4:C5"/>
    <mergeCell ref="H4:H5"/>
    <mergeCell ref="I4:I5"/>
    <mergeCell ref="J4:J5"/>
    <mergeCell ref="K4:K5"/>
  </mergeCells>
  <pageMargins left="0.75" right="0.75" top="1" bottom="1" header="0.511805555555556" footer="0.511805555555556"/>
  <pageSetup paperSize="9" fitToWidth="0"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D16"/>
  <sheetViews>
    <sheetView showZeros="0" workbookViewId="0">
      <selection activeCell="B14" sqref="A1:D16"/>
    </sheetView>
  </sheetViews>
  <sheetFormatPr defaultColWidth="9.14166666666667" defaultRowHeight="14.25" customHeight="true" outlineLevelCol="3"/>
  <cols>
    <col min="1" max="1" width="49.275" customWidth="true"/>
    <col min="2" max="2" width="38.85" customWidth="true"/>
    <col min="3" max="3" width="52.7166666666667" customWidth="true"/>
    <col min="4" max="4" width="36.425" customWidth="true"/>
  </cols>
  <sheetData>
    <row r="1" customHeight="true" spans="1:4">
      <c r="A1" s="192"/>
      <c r="C1" s="203"/>
      <c r="D1" s="147" t="s">
        <v>116</v>
      </c>
    </row>
    <row r="2" ht="31.5" customHeight="true" spans="1:4">
      <c r="A2" s="48" t="s">
        <v>117</v>
      </c>
      <c r="B2" s="204"/>
      <c r="C2" s="203"/>
      <c r="D2" s="204"/>
    </row>
    <row r="3" ht="17.25" customHeight="true" spans="1:4">
      <c r="A3" s="108" t="str">
        <f>"单位名称："&amp;"富源县住房和城乡建设局"</f>
        <v>单位名称：富源县住房和城乡建设局</v>
      </c>
      <c r="B3" s="205"/>
      <c r="C3" s="203"/>
      <c r="D3" s="269" t="s">
        <v>2</v>
      </c>
    </row>
    <row r="4" ht="19.5" customHeight="true" spans="1:4">
      <c r="A4" s="16" t="s">
        <v>3</v>
      </c>
      <c r="B4" s="16"/>
      <c r="C4" s="206" t="s">
        <v>4</v>
      </c>
      <c r="D4" s="175"/>
    </row>
    <row r="5" ht="21.75" customHeight="true" spans="1:4">
      <c r="A5" s="16" t="s">
        <v>5</v>
      </c>
      <c r="B5" s="207" t="s">
        <v>6</v>
      </c>
      <c r="C5" s="208" t="s">
        <v>118</v>
      </c>
      <c r="D5" s="207" t="s">
        <v>6</v>
      </c>
    </row>
    <row r="6" ht="17.25" customHeight="true" spans="1:4">
      <c r="A6" s="16"/>
      <c r="B6" s="209"/>
      <c r="C6" s="208"/>
      <c r="D6" s="209"/>
    </row>
    <row r="7" ht="17.25" customHeight="true" spans="1:4">
      <c r="A7" s="8" t="s">
        <v>119</v>
      </c>
      <c r="B7" s="18">
        <v>2440.068564</v>
      </c>
      <c r="C7" s="8" t="s">
        <v>120</v>
      </c>
      <c r="D7" s="18">
        <v>2440.068564</v>
      </c>
    </row>
    <row r="8" ht="17.25" customHeight="true" spans="1:4">
      <c r="A8" s="8" t="s">
        <v>121</v>
      </c>
      <c r="B8" s="18">
        <v>2440.068564</v>
      </c>
      <c r="C8" s="8" t="str">
        <f>"(一)"&amp;"社会保障和就业支出"</f>
        <v>(一)社会保障和就业支出</v>
      </c>
      <c r="D8" s="18">
        <v>158.176315</v>
      </c>
    </row>
    <row r="9" ht="17.25" customHeight="true" spans="1:4">
      <c r="A9" s="8" t="s">
        <v>122</v>
      </c>
      <c r="B9" s="18"/>
      <c r="C9" s="8" t="str">
        <f>"(二)"&amp;"卫生健康支出"</f>
        <v>(二)卫生健康支出</v>
      </c>
      <c r="D9" s="18">
        <v>72.902587</v>
      </c>
    </row>
    <row r="10" ht="17.25" customHeight="true" spans="1:4">
      <c r="A10" s="8" t="s">
        <v>123</v>
      </c>
      <c r="B10" s="18"/>
      <c r="C10" s="8" t="str">
        <f>"(三)"&amp;"节能环保支出"</f>
        <v>(三)节能环保支出</v>
      </c>
      <c r="D10" s="18">
        <v>1344</v>
      </c>
    </row>
    <row r="11" ht="17.25" customHeight="true" spans="1:4">
      <c r="A11" s="8" t="s">
        <v>124</v>
      </c>
      <c r="B11" s="18"/>
      <c r="C11" s="8" t="str">
        <f>"(四)"&amp;"城乡社区支出"</f>
        <v>(四)城乡社区支出</v>
      </c>
      <c r="D11" s="18">
        <v>759.8196</v>
      </c>
    </row>
    <row r="12" ht="17.25" customHeight="true" spans="1:4">
      <c r="A12" s="8" t="s">
        <v>121</v>
      </c>
      <c r="B12" s="18"/>
      <c r="C12" s="8" t="str">
        <f>"(五)"&amp;"住房保障支出"</f>
        <v>(五)住房保障支出</v>
      </c>
      <c r="D12" s="18">
        <v>105.170062</v>
      </c>
    </row>
    <row r="13" ht="17.25" customHeight="true" spans="1:4">
      <c r="A13" s="8" t="s">
        <v>122</v>
      </c>
      <c r="B13" s="18"/>
      <c r="C13" s="8"/>
      <c r="D13" s="18"/>
    </row>
    <row r="14" ht="17.25" customHeight="true" spans="1:4">
      <c r="A14" s="8" t="s">
        <v>123</v>
      </c>
      <c r="B14" s="18"/>
      <c r="C14" s="8"/>
      <c r="D14" s="18"/>
    </row>
    <row r="15" customHeight="true" spans="1:4">
      <c r="A15" s="8"/>
      <c r="B15" s="18"/>
      <c r="C15" s="8" t="s">
        <v>125</v>
      </c>
      <c r="D15" s="18"/>
    </row>
    <row r="16" ht="17.25" customHeight="true" spans="1:4">
      <c r="A16" s="208" t="s">
        <v>126</v>
      </c>
      <c r="B16" s="18">
        <v>2440.068564</v>
      </c>
      <c r="C16" s="208" t="s">
        <v>23</v>
      </c>
      <c r="D16" s="18">
        <v>2440.068564</v>
      </c>
    </row>
  </sheetData>
  <mergeCells count="8">
    <mergeCell ref="A2:D2"/>
    <mergeCell ref="A3:B3"/>
    <mergeCell ref="A4:B4"/>
    <mergeCell ref="C4:D4"/>
    <mergeCell ref="A5:A6"/>
    <mergeCell ref="B5:B6"/>
    <mergeCell ref="C5:C6"/>
    <mergeCell ref="D5:D6"/>
  </mergeCells>
  <pageMargins left="0.75" right="0.75" top="1" bottom="1" header="0.511805555555556" footer="0.511805555555556"/>
  <pageSetup paperSize="9" fitToWidth="0"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G36"/>
  <sheetViews>
    <sheetView showZeros="0" topLeftCell="A3" workbookViewId="0">
      <selection activeCell="C25" sqref="A1:G36"/>
    </sheetView>
  </sheetViews>
  <sheetFormatPr defaultColWidth="9.14166666666667" defaultRowHeight="14.25" customHeight="true" outlineLevelCol="6"/>
  <cols>
    <col min="1" max="1" width="20.1416666666667" customWidth="true"/>
    <col min="2" max="2" width="44" customWidth="true"/>
    <col min="3" max="3" width="24.275" customWidth="true"/>
    <col min="4" max="4" width="16.575" customWidth="true"/>
    <col min="5" max="7" width="24.275" customWidth="true"/>
  </cols>
  <sheetData>
    <row r="1" customHeight="true" spans="4:7">
      <c r="D1" s="196"/>
      <c r="F1" s="53"/>
      <c r="G1" s="100" t="s">
        <v>127</v>
      </c>
    </row>
    <row r="2" ht="39" customHeight="true" spans="1:7">
      <c r="A2" s="107" t="s">
        <v>128</v>
      </c>
      <c r="B2" s="107"/>
      <c r="C2" s="107"/>
      <c r="D2" s="107"/>
      <c r="E2" s="107"/>
      <c r="F2" s="107"/>
      <c r="G2" s="107"/>
    </row>
    <row r="3" ht="18" customHeight="true" spans="1:7">
      <c r="A3" s="3" t="str">
        <f>"单位名称："&amp;"富源县住房和城乡建设局"</f>
        <v>单位名称：富源县住房和城乡建设局</v>
      </c>
      <c r="F3" s="104"/>
      <c r="G3" s="269" t="s">
        <v>2</v>
      </c>
    </row>
    <row r="4" ht="20.25" customHeight="true" spans="1:7">
      <c r="A4" s="197" t="s">
        <v>129</v>
      </c>
      <c r="B4" s="198"/>
      <c r="C4" s="64" t="s">
        <v>29</v>
      </c>
      <c r="D4" s="199" t="s">
        <v>49</v>
      </c>
      <c r="E4" s="16"/>
      <c r="F4" s="16"/>
      <c r="G4" s="16" t="s">
        <v>50</v>
      </c>
    </row>
    <row r="5" ht="20.25" customHeight="true" spans="1:7">
      <c r="A5" s="200" t="s">
        <v>47</v>
      </c>
      <c r="B5" s="200" t="s">
        <v>48</v>
      </c>
      <c r="C5" s="16"/>
      <c r="D5" s="60" t="s">
        <v>31</v>
      </c>
      <c r="E5" s="60" t="s">
        <v>130</v>
      </c>
      <c r="F5" s="60" t="s">
        <v>131</v>
      </c>
      <c r="G5" s="16"/>
    </row>
    <row r="6" ht="13.5" customHeight="true" spans="1:7">
      <c r="A6" s="200" t="s">
        <v>132</v>
      </c>
      <c r="B6" s="200" t="s">
        <v>133</v>
      </c>
      <c r="C6" s="200" t="s">
        <v>134</v>
      </c>
      <c r="D6" s="113" t="s">
        <v>135</v>
      </c>
      <c r="E6" s="113" t="s">
        <v>136</v>
      </c>
      <c r="F6" s="113" t="s">
        <v>137</v>
      </c>
      <c r="G6" s="66">
        <v>7</v>
      </c>
    </row>
    <row r="7" ht="18" customHeight="true" spans="1:7">
      <c r="A7" s="8" t="s">
        <v>58</v>
      </c>
      <c r="B7" s="8" t="s">
        <v>59</v>
      </c>
      <c r="C7" s="18">
        <v>158.176315</v>
      </c>
      <c r="D7" s="18">
        <v>156.576315</v>
      </c>
      <c r="E7" s="18">
        <v>149.19928</v>
      </c>
      <c r="F7" s="18">
        <v>7.377035</v>
      </c>
      <c r="G7" s="18">
        <v>1.6</v>
      </c>
    </row>
    <row r="8" ht="18" customHeight="true" spans="1:7">
      <c r="A8" s="97" t="s">
        <v>60</v>
      </c>
      <c r="B8" s="97" t="s">
        <v>61</v>
      </c>
      <c r="C8" s="18">
        <v>156.576315</v>
      </c>
      <c r="D8" s="18">
        <v>156.576315</v>
      </c>
      <c r="E8" s="18">
        <v>149.19928</v>
      </c>
      <c r="F8" s="18">
        <v>7.377035</v>
      </c>
      <c r="G8" s="18"/>
    </row>
    <row r="9" ht="18" customHeight="true" spans="1:7">
      <c r="A9" s="157" t="s">
        <v>62</v>
      </c>
      <c r="B9" s="157" t="s">
        <v>63</v>
      </c>
      <c r="C9" s="18">
        <v>52.017035</v>
      </c>
      <c r="D9" s="18">
        <v>52.017035</v>
      </c>
      <c r="E9" s="18">
        <v>44.64</v>
      </c>
      <c r="F9" s="18">
        <v>7.377035</v>
      </c>
      <c r="G9" s="18"/>
    </row>
    <row r="10" ht="18" customHeight="true" spans="1:7">
      <c r="A10" s="157" t="s">
        <v>64</v>
      </c>
      <c r="B10" s="157" t="s">
        <v>65</v>
      </c>
      <c r="C10" s="18">
        <v>104.55928</v>
      </c>
      <c r="D10" s="18">
        <v>104.55928</v>
      </c>
      <c r="E10" s="18">
        <v>104.55928</v>
      </c>
      <c r="F10" s="18"/>
      <c r="G10" s="18"/>
    </row>
    <row r="11" ht="18" customHeight="true" spans="1:7">
      <c r="A11" s="97" t="s">
        <v>66</v>
      </c>
      <c r="B11" s="97" t="s">
        <v>67</v>
      </c>
      <c r="C11" s="18">
        <v>1.6</v>
      </c>
      <c r="D11" s="18"/>
      <c r="E11" s="18"/>
      <c r="F11" s="18"/>
      <c r="G11" s="18">
        <v>1.6</v>
      </c>
    </row>
    <row r="12" ht="18" customHeight="true" spans="1:7">
      <c r="A12" s="157" t="s">
        <v>68</v>
      </c>
      <c r="B12" s="157" t="s">
        <v>69</v>
      </c>
      <c r="C12" s="18">
        <v>1.6</v>
      </c>
      <c r="D12" s="18"/>
      <c r="E12" s="18"/>
      <c r="F12" s="18"/>
      <c r="G12" s="18">
        <v>1.6</v>
      </c>
    </row>
    <row r="13" ht="18" customHeight="true" spans="1:7">
      <c r="A13" s="8" t="s">
        <v>70</v>
      </c>
      <c r="B13" s="8" t="s">
        <v>71</v>
      </c>
      <c r="C13" s="18">
        <v>72.902587</v>
      </c>
      <c r="D13" s="18">
        <v>72.902587</v>
      </c>
      <c r="E13" s="18">
        <v>72.902587</v>
      </c>
      <c r="F13" s="18"/>
      <c r="G13" s="18"/>
    </row>
    <row r="14" ht="18" customHeight="true" spans="1:7">
      <c r="A14" s="97" t="s">
        <v>72</v>
      </c>
      <c r="B14" s="97" t="s">
        <v>73</v>
      </c>
      <c r="C14" s="18">
        <v>72.902587</v>
      </c>
      <c r="D14" s="18">
        <v>72.902587</v>
      </c>
      <c r="E14" s="18">
        <v>72.902587</v>
      </c>
      <c r="F14" s="18"/>
      <c r="G14" s="18"/>
    </row>
    <row r="15" ht="18" customHeight="true" spans="1:7">
      <c r="A15" s="157" t="s">
        <v>74</v>
      </c>
      <c r="B15" s="157" t="s">
        <v>75</v>
      </c>
      <c r="C15" s="18">
        <v>8.45735</v>
      </c>
      <c r="D15" s="18">
        <v>8.45735</v>
      </c>
      <c r="E15" s="18">
        <v>8.45735</v>
      </c>
      <c r="F15" s="18"/>
      <c r="G15" s="18"/>
    </row>
    <row r="16" ht="18" customHeight="true" spans="1:7">
      <c r="A16" s="157" t="s">
        <v>76</v>
      </c>
      <c r="B16" s="157" t="s">
        <v>77</v>
      </c>
      <c r="C16" s="18">
        <v>30.169315</v>
      </c>
      <c r="D16" s="18">
        <v>30.169315</v>
      </c>
      <c r="E16" s="18">
        <v>30.169315</v>
      </c>
      <c r="F16" s="18"/>
      <c r="G16" s="18"/>
    </row>
    <row r="17" ht="18" customHeight="true" spans="1:7">
      <c r="A17" s="157" t="s">
        <v>78</v>
      </c>
      <c r="B17" s="157" t="s">
        <v>79</v>
      </c>
      <c r="C17" s="18">
        <v>29.764409</v>
      </c>
      <c r="D17" s="18">
        <v>29.764409</v>
      </c>
      <c r="E17" s="18">
        <v>29.764409</v>
      </c>
      <c r="F17" s="18"/>
      <c r="G17" s="18"/>
    </row>
    <row r="18" ht="18" customHeight="true" spans="1:7">
      <c r="A18" s="157" t="s">
        <v>80</v>
      </c>
      <c r="B18" s="157" t="s">
        <v>81</v>
      </c>
      <c r="C18" s="18">
        <v>4.511513</v>
      </c>
      <c r="D18" s="18">
        <v>4.511513</v>
      </c>
      <c r="E18" s="18">
        <v>4.511513</v>
      </c>
      <c r="F18" s="18"/>
      <c r="G18" s="18"/>
    </row>
    <row r="19" ht="18" customHeight="true" spans="1:7">
      <c r="A19" s="8" t="s">
        <v>82</v>
      </c>
      <c r="B19" s="8" t="s">
        <v>83</v>
      </c>
      <c r="C19" s="18">
        <v>1344</v>
      </c>
      <c r="D19" s="18"/>
      <c r="E19" s="18"/>
      <c r="F19" s="18"/>
      <c r="G19" s="18">
        <v>1344</v>
      </c>
    </row>
    <row r="20" ht="18" customHeight="true" spans="1:7">
      <c r="A20" s="97" t="s">
        <v>84</v>
      </c>
      <c r="B20" s="97" t="s">
        <v>85</v>
      </c>
      <c r="C20" s="18">
        <v>1344</v>
      </c>
      <c r="D20" s="18"/>
      <c r="E20" s="18"/>
      <c r="F20" s="18"/>
      <c r="G20" s="18">
        <v>1344</v>
      </c>
    </row>
    <row r="21" ht="18" customHeight="true" spans="1:7">
      <c r="A21" s="157" t="s">
        <v>86</v>
      </c>
      <c r="B21" s="157" t="s">
        <v>87</v>
      </c>
      <c r="C21" s="18">
        <v>1344</v>
      </c>
      <c r="D21" s="18"/>
      <c r="E21" s="18"/>
      <c r="F21" s="18"/>
      <c r="G21" s="18">
        <v>1344</v>
      </c>
    </row>
    <row r="22" ht="18" customHeight="true" spans="1:7">
      <c r="A22" s="8" t="s">
        <v>88</v>
      </c>
      <c r="B22" s="8" t="s">
        <v>89</v>
      </c>
      <c r="C22" s="18">
        <v>759.8196</v>
      </c>
      <c r="D22" s="18">
        <v>741.8196</v>
      </c>
      <c r="E22" s="18">
        <v>675.115456</v>
      </c>
      <c r="F22" s="18">
        <v>66.704144</v>
      </c>
      <c r="G22" s="18">
        <v>18</v>
      </c>
    </row>
    <row r="23" ht="18" customHeight="true" spans="1:7">
      <c r="A23" s="97" t="s">
        <v>90</v>
      </c>
      <c r="B23" s="97" t="s">
        <v>91</v>
      </c>
      <c r="C23" s="18">
        <v>704.69767</v>
      </c>
      <c r="D23" s="18">
        <v>686.69767</v>
      </c>
      <c r="E23" s="18">
        <v>623.791256</v>
      </c>
      <c r="F23" s="18">
        <v>62.906414</v>
      </c>
      <c r="G23" s="18">
        <v>18</v>
      </c>
    </row>
    <row r="24" ht="18" customHeight="true" spans="1:7">
      <c r="A24" s="157" t="s">
        <v>92</v>
      </c>
      <c r="B24" s="157" t="s">
        <v>93</v>
      </c>
      <c r="C24" s="18">
        <v>182.444272</v>
      </c>
      <c r="D24" s="18">
        <v>182.444272</v>
      </c>
      <c r="E24" s="18">
        <v>159.800116</v>
      </c>
      <c r="F24" s="18">
        <v>22.644156</v>
      </c>
      <c r="G24" s="18"/>
    </row>
    <row r="25" ht="18" customHeight="true" spans="1:7">
      <c r="A25" s="157" t="s">
        <v>94</v>
      </c>
      <c r="B25" s="157" t="s">
        <v>95</v>
      </c>
      <c r="C25" s="18">
        <v>131.293338</v>
      </c>
      <c r="D25" s="18">
        <v>131.293338</v>
      </c>
      <c r="E25" s="18">
        <v>121.6185</v>
      </c>
      <c r="F25" s="18">
        <v>9.674838</v>
      </c>
      <c r="G25" s="18"/>
    </row>
    <row r="26" ht="18" customHeight="true" spans="1:7">
      <c r="A26" s="157" t="s">
        <v>96</v>
      </c>
      <c r="B26" s="157" t="s">
        <v>97</v>
      </c>
      <c r="C26" s="18">
        <v>223.4111</v>
      </c>
      <c r="D26" s="18">
        <v>223.4111</v>
      </c>
      <c r="E26" s="18">
        <v>206.88044</v>
      </c>
      <c r="F26" s="18">
        <v>16.53066</v>
      </c>
      <c r="G26" s="18"/>
    </row>
    <row r="27" ht="18" customHeight="true" spans="1:7">
      <c r="A27" s="157" t="s">
        <v>98</v>
      </c>
      <c r="B27" s="157" t="s">
        <v>99</v>
      </c>
      <c r="C27" s="18">
        <v>97.559298</v>
      </c>
      <c r="D27" s="18">
        <v>97.559298</v>
      </c>
      <c r="E27" s="18">
        <v>90.44622</v>
      </c>
      <c r="F27" s="18">
        <v>7.113078</v>
      </c>
      <c r="G27" s="18"/>
    </row>
    <row r="28" ht="18" customHeight="true" spans="1:7">
      <c r="A28" s="157" t="s">
        <v>100</v>
      </c>
      <c r="B28" s="157" t="s">
        <v>101</v>
      </c>
      <c r="C28" s="18">
        <v>69.989662</v>
      </c>
      <c r="D28" s="18">
        <v>51.989662</v>
      </c>
      <c r="E28" s="18">
        <v>45.04598</v>
      </c>
      <c r="F28" s="18">
        <v>6.943682</v>
      </c>
      <c r="G28" s="18">
        <v>18</v>
      </c>
    </row>
    <row r="29" ht="18" customHeight="true" spans="1:7">
      <c r="A29" s="97" t="s">
        <v>102</v>
      </c>
      <c r="B29" s="97" t="s">
        <v>103</v>
      </c>
      <c r="C29" s="18">
        <v>55.12193</v>
      </c>
      <c r="D29" s="18">
        <v>55.12193</v>
      </c>
      <c r="E29" s="18">
        <v>51.3242</v>
      </c>
      <c r="F29" s="18">
        <v>3.79773</v>
      </c>
      <c r="G29" s="18"/>
    </row>
    <row r="30" ht="18" customHeight="true" spans="1:7">
      <c r="A30" s="157" t="s">
        <v>104</v>
      </c>
      <c r="B30" s="157" t="s">
        <v>103</v>
      </c>
      <c r="C30" s="18">
        <v>55.12193</v>
      </c>
      <c r="D30" s="18">
        <v>55.12193</v>
      </c>
      <c r="E30" s="18">
        <v>51.3242</v>
      </c>
      <c r="F30" s="18">
        <v>3.79773</v>
      </c>
      <c r="G30" s="18"/>
    </row>
    <row r="31" ht="18" customHeight="true" spans="1:7">
      <c r="A31" s="8" t="s">
        <v>105</v>
      </c>
      <c r="B31" s="8" t="s">
        <v>106</v>
      </c>
      <c r="C31" s="18">
        <v>105.170062</v>
      </c>
      <c r="D31" s="18">
        <v>75.170062</v>
      </c>
      <c r="E31" s="18">
        <v>75.170062</v>
      </c>
      <c r="F31" s="18"/>
      <c r="G31" s="18">
        <v>30</v>
      </c>
    </row>
    <row r="32" ht="18" customHeight="true" spans="1:7">
      <c r="A32" s="97" t="s">
        <v>107</v>
      </c>
      <c r="B32" s="97" t="s">
        <v>108</v>
      </c>
      <c r="C32" s="18">
        <v>75.170062</v>
      </c>
      <c r="D32" s="18">
        <v>75.170062</v>
      </c>
      <c r="E32" s="18">
        <v>75.170062</v>
      </c>
      <c r="F32" s="18"/>
      <c r="G32" s="18"/>
    </row>
    <row r="33" ht="18" customHeight="true" spans="1:7">
      <c r="A33" s="157" t="s">
        <v>109</v>
      </c>
      <c r="B33" s="157" t="s">
        <v>110</v>
      </c>
      <c r="C33" s="18">
        <v>75.170062</v>
      </c>
      <c r="D33" s="18">
        <v>75.170062</v>
      </c>
      <c r="E33" s="18">
        <v>75.170062</v>
      </c>
      <c r="F33" s="18"/>
      <c r="G33" s="18"/>
    </row>
    <row r="34" ht="18" customHeight="true" spans="1:7">
      <c r="A34" s="97" t="s">
        <v>111</v>
      </c>
      <c r="B34" s="97" t="s">
        <v>112</v>
      </c>
      <c r="C34" s="18">
        <v>30</v>
      </c>
      <c r="D34" s="18"/>
      <c r="E34" s="18"/>
      <c r="F34" s="18"/>
      <c r="G34" s="18">
        <v>30</v>
      </c>
    </row>
    <row r="35" ht="18" customHeight="true" spans="1:7">
      <c r="A35" s="157" t="s">
        <v>113</v>
      </c>
      <c r="B35" s="157" t="s">
        <v>114</v>
      </c>
      <c r="C35" s="18">
        <v>30</v>
      </c>
      <c r="D35" s="18"/>
      <c r="E35" s="18"/>
      <c r="F35" s="18"/>
      <c r="G35" s="18">
        <v>30</v>
      </c>
    </row>
    <row r="36" ht="18" customHeight="true" spans="1:7">
      <c r="A36" s="201" t="s">
        <v>115</v>
      </c>
      <c r="B36" s="202" t="s">
        <v>115</v>
      </c>
      <c r="C36" s="18">
        <v>2440.068564</v>
      </c>
      <c r="D36" s="18">
        <v>1046.468564</v>
      </c>
      <c r="E36" s="18">
        <v>972.387385</v>
      </c>
      <c r="F36" s="18">
        <v>74.081179</v>
      </c>
      <c r="G36" s="18">
        <v>1393.6</v>
      </c>
    </row>
  </sheetData>
  <mergeCells count="7">
    <mergeCell ref="A2:G2"/>
    <mergeCell ref="A3:E3"/>
    <mergeCell ref="A4:B4"/>
    <mergeCell ref="D4:F4"/>
    <mergeCell ref="A36:B36"/>
    <mergeCell ref="C4:C5"/>
    <mergeCell ref="G4:G5"/>
  </mergeCells>
  <pageMargins left="0.75" right="0.75" top="1" bottom="1" header="0.511805555555556" footer="0.511805555555556"/>
  <pageSetup paperSize="9" fitToWidth="0"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Z38"/>
  <sheetViews>
    <sheetView showGridLines="0" showZeros="0" workbookViewId="0">
      <selection activeCell="D23" sqref="A1:Z38"/>
    </sheetView>
  </sheetViews>
  <sheetFormatPr defaultColWidth="9.14166666666667" defaultRowHeight="14.25" customHeight="true"/>
  <cols>
    <col min="1" max="1" width="5.85" customWidth="true"/>
    <col min="2" max="2" width="7.14166666666667" customWidth="true"/>
    <col min="3" max="3" width="44" customWidth="true"/>
    <col min="4" max="4" width="29.575" customWidth="true"/>
    <col min="5" max="13" width="19.425" customWidth="true"/>
    <col min="14" max="14" width="7.575" customWidth="true"/>
    <col min="15" max="15" width="6.275" customWidth="true"/>
    <col min="16" max="16" width="44" customWidth="true"/>
    <col min="17" max="17" width="21.7166666666667" customWidth="true"/>
    <col min="18" max="26" width="18.85" customWidth="true"/>
  </cols>
  <sheetData>
    <row r="1" ht="12" customHeight="true" spans="1:26">
      <c r="A1" s="173"/>
      <c r="D1" s="62"/>
      <c r="K1" s="62"/>
      <c r="L1" s="62"/>
      <c r="M1" s="62"/>
      <c r="Q1" s="62"/>
      <c r="W1" s="53"/>
      <c r="X1" s="53"/>
      <c r="Y1" s="53"/>
      <c r="Z1" s="139" t="s">
        <v>138</v>
      </c>
    </row>
    <row r="2" ht="39" customHeight="true" spans="1:26">
      <c r="A2" s="174" t="s">
        <v>139</v>
      </c>
      <c r="B2" s="174"/>
      <c r="C2" s="174"/>
      <c r="D2" s="174"/>
      <c r="E2" s="174"/>
      <c r="F2" s="174"/>
      <c r="G2" s="174"/>
      <c r="H2" s="174"/>
      <c r="I2" s="174"/>
      <c r="J2" s="174"/>
      <c r="K2" s="174"/>
      <c r="L2" s="174"/>
      <c r="M2" s="174"/>
      <c r="N2" s="174"/>
      <c r="O2" s="174"/>
      <c r="P2" s="174"/>
      <c r="Q2" s="174"/>
      <c r="R2" s="174"/>
      <c r="S2" s="174"/>
      <c r="T2" s="174"/>
      <c r="U2" s="174"/>
      <c r="V2" s="174"/>
      <c r="W2" s="174"/>
      <c r="X2" s="174"/>
      <c r="Y2" s="174"/>
      <c r="Z2" s="192"/>
    </row>
    <row r="3" ht="19.5" customHeight="true" spans="1:26">
      <c r="A3" s="21" t="str">
        <f>"单位名称："&amp;"富源县住房和城乡建设局"</f>
        <v>单位名称：富源县住房和城乡建设局</v>
      </c>
      <c r="D3" s="62"/>
      <c r="K3" s="62"/>
      <c r="L3" s="62"/>
      <c r="M3" s="62"/>
      <c r="Q3" s="62"/>
      <c r="W3" s="104"/>
      <c r="X3" s="104"/>
      <c r="Y3" s="104"/>
      <c r="Z3" s="104" t="s">
        <v>2</v>
      </c>
    </row>
    <row r="4" ht="19.5" customHeight="true" spans="1:26">
      <c r="A4" s="175" t="s">
        <v>4</v>
      </c>
      <c r="B4" s="175"/>
      <c r="C4" s="175"/>
      <c r="D4" s="175"/>
      <c r="E4" s="175"/>
      <c r="F4" s="175"/>
      <c r="G4" s="175"/>
      <c r="H4" s="175"/>
      <c r="I4" s="175"/>
      <c r="J4" s="175"/>
      <c r="K4" s="175"/>
      <c r="L4" s="175"/>
      <c r="M4" s="175"/>
      <c r="N4" s="175" t="s">
        <v>4</v>
      </c>
      <c r="O4" s="175"/>
      <c r="P4" s="175"/>
      <c r="Q4" s="175"/>
      <c r="R4" s="175"/>
      <c r="S4" s="175"/>
      <c r="T4" s="175"/>
      <c r="U4" s="175"/>
      <c r="V4" s="175"/>
      <c r="W4" s="175"/>
      <c r="X4" s="175"/>
      <c r="Y4" s="175"/>
      <c r="Z4" s="175"/>
    </row>
    <row r="5" ht="21.75" customHeight="true" spans="1:26">
      <c r="A5" s="176" t="s">
        <v>140</v>
      </c>
      <c r="B5" s="177"/>
      <c r="C5" s="176"/>
      <c r="D5" s="175" t="s">
        <v>29</v>
      </c>
      <c r="E5" s="175" t="s">
        <v>32</v>
      </c>
      <c r="F5" s="175"/>
      <c r="G5" s="175"/>
      <c r="H5" s="175" t="s">
        <v>33</v>
      </c>
      <c r="I5" s="175"/>
      <c r="J5" s="175"/>
      <c r="K5" s="175" t="s">
        <v>34</v>
      </c>
      <c r="L5" s="175"/>
      <c r="M5" s="175"/>
      <c r="N5" s="176" t="s">
        <v>141</v>
      </c>
      <c r="O5" s="177"/>
      <c r="P5" s="176"/>
      <c r="Q5" s="175" t="s">
        <v>29</v>
      </c>
      <c r="R5" s="189" t="s">
        <v>32</v>
      </c>
      <c r="S5" s="190"/>
      <c r="T5" s="191"/>
      <c r="U5" s="189" t="s">
        <v>33</v>
      </c>
      <c r="V5" s="190"/>
      <c r="W5" s="175"/>
      <c r="X5" s="175" t="s">
        <v>34</v>
      </c>
      <c r="Y5" s="175"/>
      <c r="Z5" s="191"/>
    </row>
    <row r="6" ht="17.25" customHeight="true" spans="1:26">
      <c r="A6" s="178" t="s">
        <v>142</v>
      </c>
      <c r="B6" s="178" t="s">
        <v>143</v>
      </c>
      <c r="C6" s="178" t="s">
        <v>48</v>
      </c>
      <c r="D6" s="175"/>
      <c r="E6" s="175" t="s">
        <v>31</v>
      </c>
      <c r="F6" s="175" t="s">
        <v>49</v>
      </c>
      <c r="G6" s="175" t="s">
        <v>50</v>
      </c>
      <c r="H6" s="175" t="s">
        <v>31</v>
      </c>
      <c r="I6" s="175" t="s">
        <v>49</v>
      </c>
      <c r="J6" s="175" t="s">
        <v>50</v>
      </c>
      <c r="K6" s="175" t="s">
        <v>31</v>
      </c>
      <c r="L6" s="175" t="s">
        <v>49</v>
      </c>
      <c r="M6" s="175" t="s">
        <v>50</v>
      </c>
      <c r="N6" s="178" t="s">
        <v>142</v>
      </c>
      <c r="O6" s="178" t="s">
        <v>143</v>
      </c>
      <c r="P6" s="178" t="s">
        <v>48</v>
      </c>
      <c r="Q6" s="175"/>
      <c r="R6" s="175" t="s">
        <v>31</v>
      </c>
      <c r="S6" s="175" t="s">
        <v>49</v>
      </c>
      <c r="T6" s="175" t="s">
        <v>50</v>
      </c>
      <c r="U6" s="175" t="s">
        <v>31</v>
      </c>
      <c r="V6" s="175" t="s">
        <v>49</v>
      </c>
      <c r="W6" s="175" t="s">
        <v>50</v>
      </c>
      <c r="X6" s="175" t="s">
        <v>31</v>
      </c>
      <c r="Y6" s="175" t="s">
        <v>49</v>
      </c>
      <c r="Z6" s="193" t="s">
        <v>50</v>
      </c>
    </row>
    <row r="7" customHeight="true" spans="1:26">
      <c r="A7" s="179" t="s">
        <v>132</v>
      </c>
      <c r="B7" s="179" t="s">
        <v>133</v>
      </c>
      <c r="C7" s="179" t="s">
        <v>134</v>
      </c>
      <c r="D7" s="179" t="s">
        <v>135</v>
      </c>
      <c r="E7" s="185" t="s">
        <v>136</v>
      </c>
      <c r="F7" s="185" t="s">
        <v>137</v>
      </c>
      <c r="G7" s="185" t="s">
        <v>144</v>
      </c>
      <c r="H7" s="185" t="s">
        <v>145</v>
      </c>
      <c r="I7" s="185" t="s">
        <v>146</v>
      </c>
      <c r="J7" s="185" t="s">
        <v>147</v>
      </c>
      <c r="K7" s="185" t="s">
        <v>148</v>
      </c>
      <c r="L7" s="185" t="s">
        <v>149</v>
      </c>
      <c r="M7" s="185" t="s">
        <v>150</v>
      </c>
      <c r="N7" s="185" t="s">
        <v>151</v>
      </c>
      <c r="O7" s="185" t="s">
        <v>152</v>
      </c>
      <c r="P7" s="185" t="s">
        <v>153</v>
      </c>
      <c r="Q7" s="185" t="s">
        <v>154</v>
      </c>
      <c r="R7" s="185" t="s">
        <v>155</v>
      </c>
      <c r="S7" s="185" t="s">
        <v>156</v>
      </c>
      <c r="T7" s="185" t="s">
        <v>157</v>
      </c>
      <c r="U7" s="185" t="s">
        <v>158</v>
      </c>
      <c r="V7" s="185" t="s">
        <v>159</v>
      </c>
      <c r="W7" s="185" t="s">
        <v>160</v>
      </c>
      <c r="X7" s="185" t="s">
        <v>161</v>
      </c>
      <c r="Y7" s="194">
        <v>25</v>
      </c>
      <c r="Z7" s="195">
        <v>26</v>
      </c>
    </row>
    <row r="8" ht="17.25" customHeight="true" spans="1:26">
      <c r="A8" s="180" t="s">
        <v>162</v>
      </c>
      <c r="B8" s="180"/>
      <c r="C8" s="180" t="s">
        <v>163</v>
      </c>
      <c r="D8" s="18">
        <v>382.26273</v>
      </c>
      <c r="E8" s="18">
        <v>382.26273</v>
      </c>
      <c r="F8" s="18">
        <v>382.26273</v>
      </c>
      <c r="G8" s="18"/>
      <c r="H8" s="18"/>
      <c r="I8" s="18"/>
      <c r="J8" s="18"/>
      <c r="K8" s="18"/>
      <c r="L8" s="18"/>
      <c r="M8" s="18"/>
      <c r="N8" s="8" t="s">
        <v>164</v>
      </c>
      <c r="O8" s="8"/>
      <c r="P8" s="186" t="s">
        <v>165</v>
      </c>
      <c r="Q8" s="18">
        <v>927.747385</v>
      </c>
      <c r="R8" s="18">
        <v>927.747385</v>
      </c>
      <c r="S8" s="18">
        <v>927.747385</v>
      </c>
      <c r="T8" s="18"/>
      <c r="U8" s="18"/>
      <c r="V8" s="18"/>
      <c r="W8" s="18"/>
      <c r="X8" s="18"/>
      <c r="Y8" s="18"/>
      <c r="Z8" s="18"/>
    </row>
    <row r="9" ht="17.25" customHeight="true" spans="1:26">
      <c r="A9" s="181"/>
      <c r="B9" s="181" t="s">
        <v>166</v>
      </c>
      <c r="C9" s="181" t="s">
        <v>167</v>
      </c>
      <c r="D9" s="18">
        <v>159.800116</v>
      </c>
      <c r="E9" s="18">
        <v>159.800116</v>
      </c>
      <c r="F9" s="18">
        <v>159.800116</v>
      </c>
      <c r="G9" s="18"/>
      <c r="H9" s="18"/>
      <c r="I9" s="18"/>
      <c r="J9" s="18"/>
      <c r="K9" s="18"/>
      <c r="L9" s="18"/>
      <c r="M9" s="18"/>
      <c r="N9" s="97"/>
      <c r="O9" s="97" t="s">
        <v>166</v>
      </c>
      <c r="P9" s="187" t="s">
        <v>168</v>
      </c>
      <c r="Q9" s="18">
        <v>286.04796</v>
      </c>
      <c r="R9" s="18">
        <v>286.04796</v>
      </c>
      <c r="S9" s="18">
        <v>286.04796</v>
      </c>
      <c r="T9" s="18"/>
      <c r="U9" s="18"/>
      <c r="V9" s="18"/>
      <c r="W9" s="18"/>
      <c r="X9" s="18"/>
      <c r="Y9" s="18"/>
      <c r="Z9" s="18"/>
    </row>
    <row r="10" ht="17.25" customHeight="true" spans="1:26">
      <c r="A10" s="181"/>
      <c r="B10" s="181" t="s">
        <v>169</v>
      </c>
      <c r="C10" s="181" t="s">
        <v>170</v>
      </c>
      <c r="D10" s="18">
        <v>147.292552</v>
      </c>
      <c r="E10" s="18">
        <v>147.292552</v>
      </c>
      <c r="F10" s="18">
        <v>147.292552</v>
      </c>
      <c r="G10" s="18"/>
      <c r="H10" s="18"/>
      <c r="I10" s="18"/>
      <c r="J10" s="18"/>
      <c r="K10" s="18"/>
      <c r="L10" s="18"/>
      <c r="M10" s="18"/>
      <c r="N10" s="97"/>
      <c r="O10" s="97" t="s">
        <v>169</v>
      </c>
      <c r="P10" s="187" t="s">
        <v>171</v>
      </c>
      <c r="Q10" s="18">
        <v>131.813196</v>
      </c>
      <c r="R10" s="18">
        <v>131.813196</v>
      </c>
      <c r="S10" s="18">
        <v>131.813196</v>
      </c>
      <c r="T10" s="18"/>
      <c r="U10" s="18"/>
      <c r="V10" s="18"/>
      <c r="W10" s="18"/>
      <c r="X10" s="18"/>
      <c r="Y10" s="18"/>
      <c r="Z10" s="18"/>
    </row>
    <row r="11" ht="17.25" customHeight="true" spans="1:26">
      <c r="A11" s="181"/>
      <c r="B11" s="181" t="s">
        <v>172</v>
      </c>
      <c r="C11" s="181" t="s">
        <v>110</v>
      </c>
      <c r="D11" s="18">
        <v>75.170062</v>
      </c>
      <c r="E11" s="18">
        <v>75.170062</v>
      </c>
      <c r="F11" s="18">
        <v>75.170062</v>
      </c>
      <c r="G11" s="18"/>
      <c r="H11" s="18"/>
      <c r="I11" s="18"/>
      <c r="J11" s="18"/>
      <c r="K11" s="18"/>
      <c r="L11" s="18"/>
      <c r="M11" s="18"/>
      <c r="N11" s="97"/>
      <c r="O11" s="97" t="s">
        <v>172</v>
      </c>
      <c r="P11" s="187" t="s">
        <v>173</v>
      </c>
      <c r="Q11" s="18">
        <v>5.1526</v>
      </c>
      <c r="R11" s="18">
        <v>5.1526</v>
      </c>
      <c r="S11" s="18">
        <v>5.1526</v>
      </c>
      <c r="T11" s="18"/>
      <c r="U11" s="18"/>
      <c r="V11" s="18"/>
      <c r="W11" s="18"/>
      <c r="X11" s="18"/>
      <c r="Y11" s="18"/>
      <c r="Z11" s="18"/>
    </row>
    <row r="12" ht="17.25" customHeight="true" spans="1:26">
      <c r="A12" s="180" t="s">
        <v>174</v>
      </c>
      <c r="B12" s="180"/>
      <c r="C12" s="180" t="s">
        <v>175</v>
      </c>
      <c r="D12" s="18">
        <v>1466.081179</v>
      </c>
      <c r="E12" s="18">
        <v>1466.081179</v>
      </c>
      <c r="F12" s="18">
        <v>74.081179</v>
      </c>
      <c r="G12" s="18">
        <v>1392</v>
      </c>
      <c r="H12" s="18"/>
      <c r="I12" s="18"/>
      <c r="J12" s="18"/>
      <c r="K12" s="18"/>
      <c r="L12" s="18"/>
      <c r="M12" s="18"/>
      <c r="N12" s="97"/>
      <c r="O12" s="97" t="s">
        <v>176</v>
      </c>
      <c r="P12" s="187" t="s">
        <v>177</v>
      </c>
      <c r="Q12" s="18">
        <v>252.1017</v>
      </c>
      <c r="R12" s="18">
        <v>252.1017</v>
      </c>
      <c r="S12" s="18">
        <v>252.1017</v>
      </c>
      <c r="T12" s="18"/>
      <c r="U12" s="18"/>
      <c r="V12" s="18"/>
      <c r="W12" s="18"/>
      <c r="X12" s="18"/>
      <c r="Y12" s="18"/>
      <c r="Z12" s="18"/>
    </row>
    <row r="13" ht="17.25" customHeight="true" spans="1:26">
      <c r="A13" s="181"/>
      <c r="B13" s="181" t="s">
        <v>166</v>
      </c>
      <c r="C13" s="181" t="s">
        <v>178</v>
      </c>
      <c r="D13" s="18">
        <v>1456.626179</v>
      </c>
      <c r="E13" s="18">
        <v>1456.626179</v>
      </c>
      <c r="F13" s="18">
        <v>64.626179</v>
      </c>
      <c r="G13" s="18">
        <v>1392</v>
      </c>
      <c r="H13" s="18"/>
      <c r="I13" s="18"/>
      <c r="J13" s="18"/>
      <c r="K13" s="18"/>
      <c r="L13" s="18"/>
      <c r="M13" s="18"/>
      <c r="N13" s="97"/>
      <c r="O13" s="97" t="s">
        <v>179</v>
      </c>
      <c r="P13" s="187" t="s">
        <v>180</v>
      </c>
      <c r="Q13" s="18">
        <v>104.55928</v>
      </c>
      <c r="R13" s="18">
        <v>104.55928</v>
      </c>
      <c r="S13" s="18">
        <v>104.55928</v>
      </c>
      <c r="T13" s="18"/>
      <c r="U13" s="18"/>
      <c r="V13" s="18"/>
      <c r="W13" s="18"/>
      <c r="X13" s="18"/>
      <c r="Y13" s="18"/>
      <c r="Z13" s="18"/>
    </row>
    <row r="14" ht="17.25" customHeight="true" spans="1:26">
      <c r="A14" s="181"/>
      <c r="B14" s="181" t="s">
        <v>169</v>
      </c>
      <c r="C14" s="181" t="s">
        <v>181</v>
      </c>
      <c r="D14" s="18">
        <v>0.5</v>
      </c>
      <c r="E14" s="18">
        <v>0.5</v>
      </c>
      <c r="F14" s="18">
        <v>0.5</v>
      </c>
      <c r="G14" s="18"/>
      <c r="H14" s="18"/>
      <c r="I14" s="18"/>
      <c r="J14" s="18"/>
      <c r="K14" s="18"/>
      <c r="L14" s="18"/>
      <c r="M14" s="18"/>
      <c r="N14" s="97"/>
      <c r="O14" s="97" t="s">
        <v>182</v>
      </c>
      <c r="P14" s="187" t="s">
        <v>183</v>
      </c>
      <c r="Q14" s="18"/>
      <c r="R14" s="18"/>
      <c r="S14" s="18"/>
      <c r="T14" s="18"/>
      <c r="U14" s="18"/>
      <c r="V14" s="18"/>
      <c r="W14" s="18"/>
      <c r="X14" s="18"/>
      <c r="Y14" s="18"/>
      <c r="Z14" s="18"/>
    </row>
    <row r="15" ht="17.25" customHeight="true" spans="1:26">
      <c r="A15" s="181"/>
      <c r="B15" s="181" t="s">
        <v>172</v>
      </c>
      <c r="C15" s="181" t="s">
        <v>184</v>
      </c>
      <c r="D15" s="18">
        <v>0.6</v>
      </c>
      <c r="E15" s="18">
        <v>0.6</v>
      </c>
      <c r="F15" s="18">
        <v>0.6</v>
      </c>
      <c r="G15" s="18"/>
      <c r="H15" s="18"/>
      <c r="I15" s="18"/>
      <c r="J15" s="18"/>
      <c r="K15" s="18"/>
      <c r="L15" s="18"/>
      <c r="M15" s="18"/>
      <c r="N15" s="97"/>
      <c r="O15" s="97" t="s">
        <v>147</v>
      </c>
      <c r="P15" s="187" t="s">
        <v>185</v>
      </c>
      <c r="Q15" s="18">
        <v>38.626665</v>
      </c>
      <c r="R15" s="18">
        <v>38.626665</v>
      </c>
      <c r="S15" s="18">
        <v>38.626665</v>
      </c>
      <c r="T15" s="18"/>
      <c r="U15" s="18"/>
      <c r="V15" s="18"/>
      <c r="W15" s="18"/>
      <c r="X15" s="18"/>
      <c r="Y15" s="18"/>
      <c r="Z15" s="18"/>
    </row>
    <row r="16" ht="17.25" customHeight="true" spans="1:26">
      <c r="A16" s="181"/>
      <c r="B16" s="181" t="s">
        <v>186</v>
      </c>
      <c r="C16" s="181" t="s">
        <v>187</v>
      </c>
      <c r="D16" s="18">
        <v>2.16</v>
      </c>
      <c r="E16" s="18">
        <v>2.16</v>
      </c>
      <c r="F16" s="18">
        <v>2.16</v>
      </c>
      <c r="G16" s="18"/>
      <c r="H16" s="18"/>
      <c r="I16" s="18"/>
      <c r="J16" s="18"/>
      <c r="K16" s="18"/>
      <c r="L16" s="18"/>
      <c r="M16" s="18"/>
      <c r="N16" s="97"/>
      <c r="O16" s="97" t="s">
        <v>148</v>
      </c>
      <c r="P16" s="187" t="s">
        <v>188</v>
      </c>
      <c r="Q16" s="18">
        <v>29.764409</v>
      </c>
      <c r="R16" s="18">
        <v>29.764409</v>
      </c>
      <c r="S16" s="18">
        <v>29.764409</v>
      </c>
      <c r="T16" s="18"/>
      <c r="U16" s="18"/>
      <c r="V16" s="18"/>
      <c r="W16" s="18"/>
      <c r="X16" s="18"/>
      <c r="Y16" s="18"/>
      <c r="Z16" s="18"/>
    </row>
    <row r="17" ht="17.25" customHeight="true" spans="1:26">
      <c r="A17" s="181"/>
      <c r="B17" s="181" t="s">
        <v>189</v>
      </c>
      <c r="C17" s="181" t="s">
        <v>190</v>
      </c>
      <c r="D17" s="18">
        <v>2.8</v>
      </c>
      <c r="E17" s="18">
        <v>2.8</v>
      </c>
      <c r="F17" s="18">
        <v>2.8</v>
      </c>
      <c r="G17" s="18"/>
      <c r="H17" s="18"/>
      <c r="I17" s="18"/>
      <c r="J17" s="18"/>
      <c r="K17" s="18"/>
      <c r="L17" s="18"/>
      <c r="M17" s="18"/>
      <c r="N17" s="97"/>
      <c r="O17" s="97" t="s">
        <v>149</v>
      </c>
      <c r="P17" s="187" t="s">
        <v>191</v>
      </c>
      <c r="Q17" s="18">
        <v>4.511513</v>
      </c>
      <c r="R17" s="18">
        <v>4.511513</v>
      </c>
      <c r="S17" s="18">
        <v>4.511513</v>
      </c>
      <c r="T17" s="18"/>
      <c r="U17" s="18"/>
      <c r="V17" s="18"/>
      <c r="W17" s="18"/>
      <c r="X17" s="18"/>
      <c r="Y17" s="18"/>
      <c r="Z17" s="18"/>
    </row>
    <row r="18" ht="17.25" customHeight="true" spans="1:26">
      <c r="A18" s="181"/>
      <c r="B18" s="181" t="s">
        <v>179</v>
      </c>
      <c r="C18" s="181" t="s">
        <v>192</v>
      </c>
      <c r="D18" s="18">
        <v>3.395</v>
      </c>
      <c r="E18" s="18">
        <v>3.395</v>
      </c>
      <c r="F18" s="18">
        <v>3.395</v>
      </c>
      <c r="G18" s="18"/>
      <c r="H18" s="18"/>
      <c r="I18" s="18"/>
      <c r="J18" s="18"/>
      <c r="K18" s="18"/>
      <c r="L18" s="18"/>
      <c r="M18" s="18"/>
      <c r="N18" s="97"/>
      <c r="O18" s="97" t="s">
        <v>150</v>
      </c>
      <c r="P18" s="187" t="s">
        <v>110</v>
      </c>
      <c r="Q18" s="18">
        <v>75.170062</v>
      </c>
      <c r="R18" s="18">
        <v>75.170062</v>
      </c>
      <c r="S18" s="18">
        <v>75.170062</v>
      </c>
      <c r="T18" s="18"/>
      <c r="U18" s="18"/>
      <c r="V18" s="18"/>
      <c r="W18" s="18"/>
      <c r="X18" s="18"/>
      <c r="Y18" s="18"/>
      <c r="Z18" s="18"/>
    </row>
    <row r="19" ht="17.25" customHeight="true" spans="1:26">
      <c r="A19" s="180" t="s">
        <v>193</v>
      </c>
      <c r="B19" s="180"/>
      <c r="C19" s="180" t="s">
        <v>194</v>
      </c>
      <c r="D19" s="18">
        <v>545.484655</v>
      </c>
      <c r="E19" s="18">
        <v>545.484655</v>
      </c>
      <c r="F19" s="18">
        <v>545.484655</v>
      </c>
      <c r="G19" s="18"/>
      <c r="H19" s="18"/>
      <c r="I19" s="18"/>
      <c r="J19" s="18"/>
      <c r="K19" s="18"/>
      <c r="L19" s="18"/>
      <c r="M19" s="18"/>
      <c r="N19" s="8" t="s">
        <v>195</v>
      </c>
      <c r="O19" s="8"/>
      <c r="P19" s="186" t="s">
        <v>196</v>
      </c>
      <c r="Q19" s="18">
        <v>1466.081179</v>
      </c>
      <c r="R19" s="18">
        <v>1466.081179</v>
      </c>
      <c r="S19" s="18">
        <v>74.081179</v>
      </c>
      <c r="T19" s="18">
        <v>1392</v>
      </c>
      <c r="U19" s="18"/>
      <c r="V19" s="18"/>
      <c r="W19" s="18"/>
      <c r="X19" s="18"/>
      <c r="Y19" s="18"/>
      <c r="Z19" s="18"/>
    </row>
    <row r="20" ht="17.25" customHeight="true" spans="1:26">
      <c r="A20" s="181"/>
      <c r="B20" s="181" t="s">
        <v>166</v>
      </c>
      <c r="C20" s="181" t="s">
        <v>165</v>
      </c>
      <c r="D20" s="18">
        <v>545.484655</v>
      </c>
      <c r="E20" s="18">
        <v>545.484655</v>
      </c>
      <c r="F20" s="18">
        <v>545.484655</v>
      </c>
      <c r="G20" s="18"/>
      <c r="H20" s="18"/>
      <c r="I20" s="18"/>
      <c r="J20" s="18"/>
      <c r="K20" s="18"/>
      <c r="L20" s="18"/>
      <c r="M20" s="18"/>
      <c r="N20" s="97"/>
      <c r="O20" s="97" t="s">
        <v>166</v>
      </c>
      <c r="P20" s="187" t="s">
        <v>197</v>
      </c>
      <c r="Q20" s="18">
        <v>10.02</v>
      </c>
      <c r="R20" s="18">
        <v>10.02</v>
      </c>
      <c r="S20" s="18">
        <v>10.02</v>
      </c>
      <c r="T20" s="18"/>
      <c r="U20" s="18"/>
      <c r="V20" s="18"/>
      <c r="W20" s="18"/>
      <c r="X20" s="18"/>
      <c r="Y20" s="18"/>
      <c r="Z20" s="18"/>
    </row>
    <row r="21" ht="17.25" customHeight="true" spans="1:26">
      <c r="A21" s="181"/>
      <c r="B21" s="181" t="s">
        <v>169</v>
      </c>
      <c r="C21" s="181" t="s">
        <v>196</v>
      </c>
      <c r="D21" s="18"/>
      <c r="E21" s="18"/>
      <c r="F21" s="18"/>
      <c r="G21" s="18"/>
      <c r="H21" s="18"/>
      <c r="I21" s="18"/>
      <c r="J21" s="18"/>
      <c r="K21" s="18"/>
      <c r="L21" s="18"/>
      <c r="M21" s="18"/>
      <c r="N21" s="97"/>
      <c r="O21" s="97" t="s">
        <v>169</v>
      </c>
      <c r="P21" s="187" t="s">
        <v>198</v>
      </c>
      <c r="Q21" s="18">
        <v>3.6</v>
      </c>
      <c r="R21" s="18">
        <v>3.6</v>
      </c>
      <c r="S21" s="18">
        <v>3.6</v>
      </c>
      <c r="T21" s="18"/>
      <c r="U21" s="18"/>
      <c r="V21" s="18"/>
      <c r="W21" s="18"/>
      <c r="X21" s="18"/>
      <c r="Y21" s="18"/>
      <c r="Z21" s="18"/>
    </row>
    <row r="22" ht="17.25" customHeight="true" spans="1:26">
      <c r="A22" s="180" t="s">
        <v>199</v>
      </c>
      <c r="B22" s="180"/>
      <c r="C22" s="180" t="s">
        <v>200</v>
      </c>
      <c r="D22" s="18">
        <v>46.24</v>
      </c>
      <c r="E22" s="18">
        <v>46.24</v>
      </c>
      <c r="F22" s="18">
        <v>44.64</v>
      </c>
      <c r="G22" s="18">
        <v>1.6</v>
      </c>
      <c r="H22" s="18"/>
      <c r="I22" s="18"/>
      <c r="J22" s="18"/>
      <c r="K22" s="18"/>
      <c r="L22" s="18"/>
      <c r="M22" s="18"/>
      <c r="N22" s="97"/>
      <c r="O22" s="97" t="s">
        <v>186</v>
      </c>
      <c r="P22" s="187" t="s">
        <v>201</v>
      </c>
      <c r="Q22" s="18">
        <v>1344</v>
      </c>
      <c r="R22" s="18">
        <v>1344</v>
      </c>
      <c r="S22" s="18"/>
      <c r="T22" s="18">
        <v>1344</v>
      </c>
      <c r="U22" s="18"/>
      <c r="V22" s="18"/>
      <c r="W22" s="18"/>
      <c r="X22" s="18"/>
      <c r="Y22" s="18"/>
      <c r="Z22" s="18"/>
    </row>
    <row r="23" ht="17.25" customHeight="true" spans="1:26">
      <c r="A23" s="181"/>
      <c r="B23" s="181" t="s">
        <v>166</v>
      </c>
      <c r="C23" s="181" t="s">
        <v>202</v>
      </c>
      <c r="D23" s="18">
        <v>46.24</v>
      </c>
      <c r="E23" s="18">
        <v>46.24</v>
      </c>
      <c r="F23" s="18">
        <v>44.64</v>
      </c>
      <c r="G23" s="18">
        <v>1.6</v>
      </c>
      <c r="H23" s="18"/>
      <c r="I23" s="18"/>
      <c r="J23" s="18"/>
      <c r="K23" s="18"/>
      <c r="L23" s="18"/>
      <c r="M23" s="18"/>
      <c r="N23" s="97"/>
      <c r="O23" s="97" t="s">
        <v>189</v>
      </c>
      <c r="P23" s="187" t="s">
        <v>203</v>
      </c>
      <c r="Q23" s="18">
        <v>18</v>
      </c>
      <c r="R23" s="18">
        <v>18</v>
      </c>
      <c r="S23" s="18"/>
      <c r="T23" s="18">
        <v>18</v>
      </c>
      <c r="U23" s="18"/>
      <c r="V23" s="18"/>
      <c r="W23" s="18"/>
      <c r="X23" s="18"/>
      <c r="Y23" s="18"/>
      <c r="Z23" s="18"/>
    </row>
    <row r="24" ht="17.25" customHeight="true" spans="1:26">
      <c r="A24" s="181"/>
      <c r="B24" s="181" t="s">
        <v>186</v>
      </c>
      <c r="C24" s="181" t="s">
        <v>204</v>
      </c>
      <c r="D24" s="18"/>
      <c r="E24" s="18"/>
      <c r="F24" s="18"/>
      <c r="G24" s="18"/>
      <c r="H24" s="18"/>
      <c r="I24" s="18"/>
      <c r="J24" s="18"/>
      <c r="K24" s="18"/>
      <c r="L24" s="18"/>
      <c r="M24" s="18"/>
      <c r="N24" s="97"/>
      <c r="O24" s="97" t="s">
        <v>176</v>
      </c>
      <c r="P24" s="187" t="s">
        <v>205</v>
      </c>
      <c r="Q24" s="18">
        <v>3.6</v>
      </c>
      <c r="R24" s="18">
        <v>3.6</v>
      </c>
      <c r="S24" s="18">
        <v>3.6</v>
      </c>
      <c r="T24" s="18"/>
      <c r="U24" s="18"/>
      <c r="V24" s="18"/>
      <c r="W24" s="18"/>
      <c r="X24" s="18"/>
      <c r="Y24" s="18"/>
      <c r="Z24" s="18"/>
    </row>
    <row r="25" ht="17.25" customHeight="true" spans="1:26">
      <c r="A25" s="8"/>
      <c r="B25" s="8"/>
      <c r="C25" s="8"/>
      <c r="D25" s="8"/>
      <c r="E25" s="8"/>
      <c r="F25" s="8"/>
      <c r="G25" s="8"/>
      <c r="H25" s="8"/>
      <c r="I25" s="8"/>
      <c r="J25" s="8"/>
      <c r="K25" s="8"/>
      <c r="L25" s="8"/>
      <c r="M25" s="8"/>
      <c r="N25" s="97"/>
      <c r="O25" s="97" t="s">
        <v>182</v>
      </c>
      <c r="P25" s="187" t="s">
        <v>206</v>
      </c>
      <c r="Q25" s="18">
        <v>30</v>
      </c>
      <c r="R25" s="18">
        <v>30</v>
      </c>
      <c r="S25" s="18"/>
      <c r="T25" s="18">
        <v>30</v>
      </c>
      <c r="U25" s="18"/>
      <c r="V25" s="18"/>
      <c r="W25" s="18"/>
      <c r="X25" s="18"/>
      <c r="Y25" s="18"/>
      <c r="Z25" s="18"/>
    </row>
    <row r="26" ht="17.25" customHeight="true" spans="1:26">
      <c r="A26" s="8"/>
      <c r="B26" s="8"/>
      <c r="C26" s="8"/>
      <c r="D26" s="8"/>
      <c r="E26" s="8"/>
      <c r="F26" s="8"/>
      <c r="G26" s="8"/>
      <c r="H26" s="8"/>
      <c r="I26" s="8"/>
      <c r="J26" s="8"/>
      <c r="K26" s="8"/>
      <c r="L26" s="8"/>
      <c r="M26" s="8"/>
      <c r="N26" s="97"/>
      <c r="O26" s="97" t="s">
        <v>148</v>
      </c>
      <c r="P26" s="187" t="s">
        <v>207</v>
      </c>
      <c r="Q26" s="18">
        <v>4.14</v>
      </c>
      <c r="R26" s="18">
        <v>4.14</v>
      </c>
      <c r="S26" s="18">
        <v>4.14</v>
      </c>
      <c r="T26" s="18"/>
      <c r="U26" s="18"/>
      <c r="V26" s="18"/>
      <c r="W26" s="18"/>
      <c r="X26" s="18"/>
      <c r="Y26" s="18"/>
      <c r="Z26" s="18"/>
    </row>
    <row r="27" ht="17.25" customHeight="true" spans="1:26">
      <c r="A27" s="8"/>
      <c r="B27" s="8"/>
      <c r="C27" s="8"/>
      <c r="D27" s="8"/>
      <c r="E27" s="8"/>
      <c r="F27" s="8"/>
      <c r="G27" s="8"/>
      <c r="H27" s="8"/>
      <c r="I27" s="8"/>
      <c r="J27" s="8"/>
      <c r="K27" s="8"/>
      <c r="L27" s="8"/>
      <c r="M27" s="8"/>
      <c r="N27" s="97"/>
      <c r="O27" s="97" t="s">
        <v>152</v>
      </c>
      <c r="P27" s="187" t="s">
        <v>181</v>
      </c>
      <c r="Q27" s="18">
        <v>0.5</v>
      </c>
      <c r="R27" s="18">
        <v>0.5</v>
      </c>
      <c r="S27" s="18">
        <v>0.5</v>
      </c>
      <c r="T27" s="18"/>
      <c r="U27" s="18"/>
      <c r="V27" s="18"/>
      <c r="W27" s="18"/>
      <c r="X27" s="18"/>
      <c r="Y27" s="18"/>
      <c r="Z27" s="18"/>
    </row>
    <row r="28" ht="17.25" customHeight="true" spans="1:26">
      <c r="A28" s="8"/>
      <c r="B28" s="8"/>
      <c r="C28" s="8"/>
      <c r="D28" s="8"/>
      <c r="E28" s="8"/>
      <c r="F28" s="8"/>
      <c r="G28" s="8"/>
      <c r="H28" s="8"/>
      <c r="I28" s="8"/>
      <c r="J28" s="8"/>
      <c r="K28" s="8"/>
      <c r="L28" s="8"/>
      <c r="M28" s="8"/>
      <c r="N28" s="97"/>
      <c r="O28" s="97" t="s">
        <v>153</v>
      </c>
      <c r="P28" s="187" t="s">
        <v>184</v>
      </c>
      <c r="Q28" s="18">
        <v>0.6</v>
      </c>
      <c r="R28" s="18">
        <v>0.6</v>
      </c>
      <c r="S28" s="18">
        <v>0.6</v>
      </c>
      <c r="T28" s="18"/>
      <c r="U28" s="18"/>
      <c r="V28" s="18"/>
      <c r="W28" s="18"/>
      <c r="X28" s="18"/>
      <c r="Y28" s="18"/>
      <c r="Z28" s="18"/>
    </row>
    <row r="29" ht="17.25" customHeight="true" spans="1:26">
      <c r="A29" s="8"/>
      <c r="B29" s="8"/>
      <c r="C29" s="8"/>
      <c r="D29" s="8"/>
      <c r="E29" s="8"/>
      <c r="F29" s="8"/>
      <c r="G29" s="8"/>
      <c r="H29" s="8"/>
      <c r="I29" s="8"/>
      <c r="J29" s="8"/>
      <c r="K29" s="8"/>
      <c r="L29" s="8"/>
      <c r="M29" s="8"/>
      <c r="N29" s="97"/>
      <c r="O29" s="97" t="s">
        <v>154</v>
      </c>
      <c r="P29" s="187" t="s">
        <v>190</v>
      </c>
      <c r="Q29" s="18">
        <v>2.8</v>
      </c>
      <c r="R29" s="18">
        <v>2.8</v>
      </c>
      <c r="S29" s="18">
        <v>2.8</v>
      </c>
      <c r="T29" s="18"/>
      <c r="U29" s="18"/>
      <c r="V29" s="18"/>
      <c r="W29" s="18"/>
      <c r="X29" s="18"/>
      <c r="Y29" s="18"/>
      <c r="Z29" s="18"/>
    </row>
    <row r="30" ht="17.25" customHeight="true" spans="1:26">
      <c r="A30" s="8"/>
      <c r="B30" s="8"/>
      <c r="C30" s="8"/>
      <c r="D30" s="8"/>
      <c r="E30" s="8"/>
      <c r="F30" s="8"/>
      <c r="G30" s="8"/>
      <c r="H30" s="8"/>
      <c r="I30" s="8"/>
      <c r="J30" s="8"/>
      <c r="K30" s="8"/>
      <c r="L30" s="8"/>
      <c r="M30" s="8"/>
      <c r="N30" s="97"/>
      <c r="O30" s="97" t="s">
        <v>208</v>
      </c>
      <c r="P30" s="187" t="s">
        <v>209</v>
      </c>
      <c r="Q30" s="18">
        <v>2.16</v>
      </c>
      <c r="R30" s="18">
        <v>2.16</v>
      </c>
      <c r="S30" s="18">
        <v>2.16</v>
      </c>
      <c r="T30" s="18"/>
      <c r="U30" s="18"/>
      <c r="V30" s="18"/>
      <c r="W30" s="18"/>
      <c r="X30" s="18"/>
      <c r="Y30" s="18"/>
      <c r="Z30" s="18"/>
    </row>
    <row r="31" ht="17.25" customHeight="true" spans="1:26">
      <c r="A31" s="8"/>
      <c r="B31" s="8"/>
      <c r="C31" s="8"/>
      <c r="D31" s="8"/>
      <c r="E31" s="8"/>
      <c r="F31" s="8"/>
      <c r="G31" s="8"/>
      <c r="H31" s="8"/>
      <c r="I31" s="8"/>
      <c r="J31" s="8"/>
      <c r="K31" s="8"/>
      <c r="L31" s="8"/>
      <c r="M31" s="8"/>
      <c r="N31" s="97"/>
      <c r="O31" s="97" t="s">
        <v>210</v>
      </c>
      <c r="P31" s="187" t="s">
        <v>211</v>
      </c>
      <c r="Q31" s="18">
        <v>11.947464</v>
      </c>
      <c r="R31" s="18">
        <v>11.947464</v>
      </c>
      <c r="S31" s="18">
        <v>11.947464</v>
      </c>
      <c r="T31" s="18"/>
      <c r="U31" s="18"/>
      <c r="V31" s="18"/>
      <c r="W31" s="18"/>
      <c r="X31" s="18"/>
      <c r="Y31" s="18"/>
      <c r="Z31" s="18"/>
    </row>
    <row r="32" ht="17.25" customHeight="true" spans="1:26">
      <c r="A32" s="8"/>
      <c r="B32" s="8"/>
      <c r="C32" s="8"/>
      <c r="D32" s="8"/>
      <c r="E32" s="8"/>
      <c r="F32" s="8"/>
      <c r="G32" s="8"/>
      <c r="H32" s="8"/>
      <c r="I32" s="8"/>
      <c r="J32" s="8"/>
      <c r="K32" s="8"/>
      <c r="L32" s="8"/>
      <c r="M32" s="8"/>
      <c r="N32" s="97"/>
      <c r="O32" s="97" t="s">
        <v>212</v>
      </c>
      <c r="P32" s="187" t="s">
        <v>213</v>
      </c>
      <c r="Q32" s="18">
        <v>20.038715</v>
      </c>
      <c r="R32" s="18">
        <v>20.038715</v>
      </c>
      <c r="S32" s="18">
        <v>20.038715</v>
      </c>
      <c r="T32" s="18"/>
      <c r="U32" s="18"/>
      <c r="V32" s="18"/>
      <c r="W32" s="18"/>
      <c r="X32" s="18"/>
      <c r="Y32" s="18"/>
      <c r="Z32" s="18"/>
    </row>
    <row r="33" ht="17.25" customHeight="true" spans="1:26">
      <c r="A33" s="8"/>
      <c r="B33" s="8"/>
      <c r="C33" s="8"/>
      <c r="D33" s="8"/>
      <c r="E33" s="8"/>
      <c r="F33" s="8"/>
      <c r="G33" s="8"/>
      <c r="H33" s="8"/>
      <c r="I33" s="8"/>
      <c r="J33" s="8"/>
      <c r="K33" s="8"/>
      <c r="L33" s="8"/>
      <c r="M33" s="8"/>
      <c r="N33" s="97"/>
      <c r="O33" s="97" t="s">
        <v>214</v>
      </c>
      <c r="P33" s="187" t="s">
        <v>192</v>
      </c>
      <c r="Q33" s="18">
        <v>3.395</v>
      </c>
      <c r="R33" s="18">
        <v>3.395</v>
      </c>
      <c r="S33" s="18">
        <v>3.395</v>
      </c>
      <c r="T33" s="18"/>
      <c r="U33" s="18"/>
      <c r="V33" s="18"/>
      <c r="W33" s="18"/>
      <c r="X33" s="18"/>
      <c r="Y33" s="18"/>
      <c r="Z33" s="18"/>
    </row>
    <row r="34" ht="17.25" customHeight="true" spans="1:26">
      <c r="A34" s="8"/>
      <c r="B34" s="8"/>
      <c r="C34" s="8"/>
      <c r="D34" s="8"/>
      <c r="E34" s="8"/>
      <c r="F34" s="8"/>
      <c r="G34" s="8"/>
      <c r="H34" s="8"/>
      <c r="I34" s="8"/>
      <c r="J34" s="8"/>
      <c r="K34" s="8"/>
      <c r="L34" s="8"/>
      <c r="M34" s="8"/>
      <c r="N34" s="97"/>
      <c r="O34" s="97" t="s">
        <v>215</v>
      </c>
      <c r="P34" s="187" t="s">
        <v>216</v>
      </c>
      <c r="Q34" s="18">
        <v>11.28</v>
      </c>
      <c r="R34" s="18">
        <v>11.28</v>
      </c>
      <c r="S34" s="18">
        <v>11.28</v>
      </c>
      <c r="T34" s="18"/>
      <c r="U34" s="18"/>
      <c r="V34" s="18"/>
      <c r="W34" s="18"/>
      <c r="X34" s="18"/>
      <c r="Y34" s="18"/>
      <c r="Z34" s="18"/>
    </row>
    <row r="35" ht="17.25" customHeight="true" spans="1:26">
      <c r="A35" s="8"/>
      <c r="B35" s="8"/>
      <c r="C35" s="8"/>
      <c r="D35" s="8"/>
      <c r="E35" s="8"/>
      <c r="F35" s="8"/>
      <c r="G35" s="8"/>
      <c r="H35" s="8"/>
      <c r="I35" s="8"/>
      <c r="J35" s="8"/>
      <c r="K35" s="8"/>
      <c r="L35" s="8"/>
      <c r="M35" s="8"/>
      <c r="N35" s="8" t="s">
        <v>217</v>
      </c>
      <c r="O35" s="8"/>
      <c r="P35" s="186" t="s">
        <v>200</v>
      </c>
      <c r="Q35" s="18">
        <v>46.24</v>
      </c>
      <c r="R35" s="18">
        <v>46.24</v>
      </c>
      <c r="S35" s="18">
        <v>44.64</v>
      </c>
      <c r="T35" s="18">
        <v>1.6</v>
      </c>
      <c r="U35" s="18"/>
      <c r="V35" s="18"/>
      <c r="W35" s="18"/>
      <c r="X35" s="18"/>
      <c r="Y35" s="18"/>
      <c r="Z35" s="18"/>
    </row>
    <row r="36" ht="17.25" customHeight="true" spans="1:26">
      <c r="A36" s="8"/>
      <c r="B36" s="8"/>
      <c r="C36" s="8"/>
      <c r="D36" s="8"/>
      <c r="E36" s="8"/>
      <c r="F36" s="8"/>
      <c r="G36" s="8"/>
      <c r="H36" s="8"/>
      <c r="I36" s="8"/>
      <c r="J36" s="8"/>
      <c r="K36" s="8"/>
      <c r="L36" s="8"/>
      <c r="M36" s="8"/>
      <c r="N36" s="97"/>
      <c r="O36" s="97" t="s">
        <v>169</v>
      </c>
      <c r="P36" s="187" t="s">
        <v>218</v>
      </c>
      <c r="Q36" s="18"/>
      <c r="R36" s="18"/>
      <c r="S36" s="18"/>
      <c r="T36" s="18"/>
      <c r="U36" s="18"/>
      <c r="V36" s="18"/>
      <c r="W36" s="18"/>
      <c r="X36" s="18"/>
      <c r="Y36" s="18"/>
      <c r="Z36" s="18"/>
    </row>
    <row r="37" ht="17.25" customHeight="true" spans="1:26">
      <c r="A37" s="8"/>
      <c r="B37" s="8"/>
      <c r="C37" s="8"/>
      <c r="D37" s="8"/>
      <c r="E37" s="8"/>
      <c r="F37" s="8"/>
      <c r="G37" s="8"/>
      <c r="H37" s="8"/>
      <c r="I37" s="8"/>
      <c r="J37" s="8"/>
      <c r="K37" s="8"/>
      <c r="L37" s="8"/>
      <c r="M37" s="8"/>
      <c r="N37" s="97"/>
      <c r="O37" s="97" t="s">
        <v>186</v>
      </c>
      <c r="P37" s="187" t="s">
        <v>219</v>
      </c>
      <c r="Q37" s="18">
        <v>46.24</v>
      </c>
      <c r="R37" s="18">
        <v>46.24</v>
      </c>
      <c r="S37" s="18">
        <v>44.64</v>
      </c>
      <c r="T37" s="18">
        <v>1.6</v>
      </c>
      <c r="U37" s="18"/>
      <c r="V37" s="18"/>
      <c r="W37" s="18"/>
      <c r="X37" s="18"/>
      <c r="Y37" s="18"/>
      <c r="Z37" s="18"/>
    </row>
    <row r="38" ht="20.25" customHeight="true" spans="1:26">
      <c r="A38" s="182" t="s">
        <v>23</v>
      </c>
      <c r="B38" s="183"/>
      <c r="C38" s="184"/>
      <c r="D38" s="18">
        <v>2440.068564</v>
      </c>
      <c r="E38" s="18">
        <v>2440.068564</v>
      </c>
      <c r="F38" s="18">
        <v>1046.468564</v>
      </c>
      <c r="G38" s="18">
        <v>1393.6</v>
      </c>
      <c r="H38" s="18"/>
      <c r="I38" s="18"/>
      <c r="J38" s="18"/>
      <c r="K38" s="18"/>
      <c r="L38" s="18"/>
      <c r="M38" s="18"/>
      <c r="N38" s="188" t="s">
        <v>23</v>
      </c>
      <c r="O38" s="188"/>
      <c r="P38" s="188"/>
      <c r="Q38" s="18">
        <v>2440.068564</v>
      </c>
      <c r="R38" s="18">
        <v>2440.068564</v>
      </c>
      <c r="S38" s="18">
        <v>1046.468564</v>
      </c>
      <c r="T38" s="18">
        <v>1393.6</v>
      </c>
      <c r="U38" s="18"/>
      <c r="V38" s="18"/>
      <c r="W38" s="18"/>
      <c r="X38" s="18"/>
      <c r="Y38" s="18"/>
      <c r="Z38" s="18"/>
    </row>
  </sheetData>
  <mergeCells count="16">
    <mergeCell ref="A2:Z2"/>
    <mergeCell ref="A3:C3"/>
    <mergeCell ref="A4:M4"/>
    <mergeCell ref="N4:Z4"/>
    <mergeCell ref="A5:C5"/>
    <mergeCell ref="E5:G5"/>
    <mergeCell ref="H5:J5"/>
    <mergeCell ref="K5:M5"/>
    <mergeCell ref="N5:P5"/>
    <mergeCell ref="R5:T5"/>
    <mergeCell ref="U5:W5"/>
    <mergeCell ref="X5:Z5"/>
    <mergeCell ref="A38:C38"/>
    <mergeCell ref="N38:P38"/>
    <mergeCell ref="D5:D6"/>
    <mergeCell ref="Q5:Q6"/>
  </mergeCells>
  <pageMargins left="0.75" right="0.75" top="1" bottom="1" header="0.511805555555556" footer="0.511805555555556"/>
  <pageSetup paperSize="9" fitToWidth="0"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F7"/>
  <sheetViews>
    <sheetView showZeros="0" workbookViewId="0">
      <selection activeCell="C7" sqref="A1:F7"/>
    </sheetView>
  </sheetViews>
  <sheetFormatPr defaultColWidth="9.14166666666667" defaultRowHeight="14.25" customHeight="true" outlineLevelRow="6" outlineLevelCol="5"/>
  <cols>
    <col min="1" max="2" width="27.425" customWidth="true"/>
    <col min="3" max="3" width="17.275" customWidth="true"/>
    <col min="4" max="5" width="26.275" customWidth="true"/>
    <col min="6" max="6" width="18.7166666666667" customWidth="true"/>
  </cols>
  <sheetData>
    <row r="1" customHeight="true" spans="1:6">
      <c r="A1" s="168"/>
      <c r="B1" s="168"/>
      <c r="C1" s="67"/>
      <c r="F1" s="172" t="s">
        <v>220</v>
      </c>
    </row>
    <row r="2" ht="25.5" customHeight="true" spans="1:6">
      <c r="A2" s="169" t="s">
        <v>221</v>
      </c>
      <c r="B2" s="169"/>
      <c r="C2" s="169"/>
      <c r="D2" s="169"/>
      <c r="E2" s="169"/>
      <c r="F2" s="169"/>
    </row>
    <row r="3" ht="15.75" customHeight="true" spans="1:6">
      <c r="A3" s="3" t="str">
        <f>"单位名称："&amp;"富源县住房和城乡建设局"</f>
        <v>单位名称：富源县住房和城乡建设局</v>
      </c>
      <c r="B3" s="168"/>
      <c r="C3" s="67"/>
      <c r="F3" s="270" t="s">
        <v>2</v>
      </c>
    </row>
    <row r="4" ht="19.5" customHeight="true" spans="1:6">
      <c r="A4" s="6" t="s">
        <v>222</v>
      </c>
      <c r="B4" s="16" t="s">
        <v>223</v>
      </c>
      <c r="C4" s="16" t="s">
        <v>224</v>
      </c>
      <c r="D4" s="16"/>
      <c r="E4" s="16"/>
      <c r="F4" s="16" t="s">
        <v>190</v>
      </c>
    </row>
    <row r="5" ht="19.5" customHeight="true" spans="1:6">
      <c r="A5" s="6"/>
      <c r="B5" s="16"/>
      <c r="C5" s="60" t="s">
        <v>31</v>
      </c>
      <c r="D5" s="60" t="s">
        <v>225</v>
      </c>
      <c r="E5" s="60" t="s">
        <v>226</v>
      </c>
      <c r="F5" s="16"/>
    </row>
    <row r="6" ht="18.75" customHeight="true" spans="1:6">
      <c r="A6" s="170">
        <v>1</v>
      </c>
      <c r="B6" s="170">
        <v>2</v>
      </c>
      <c r="C6" s="171">
        <v>3</v>
      </c>
      <c r="D6" s="170">
        <v>4</v>
      </c>
      <c r="E6" s="170">
        <v>5</v>
      </c>
      <c r="F6" s="170">
        <v>6</v>
      </c>
    </row>
    <row r="7" ht="18.75" customHeight="true" spans="1:6">
      <c r="A7" s="18">
        <v>6.195</v>
      </c>
      <c r="B7" s="18"/>
      <c r="C7" s="18">
        <v>3.395</v>
      </c>
      <c r="D7" s="18"/>
      <c r="E7" s="18">
        <v>3.395</v>
      </c>
      <c r="F7" s="18">
        <v>2.8</v>
      </c>
    </row>
  </sheetData>
  <mergeCells count="6">
    <mergeCell ref="A2:F2"/>
    <mergeCell ref="A3:D3"/>
    <mergeCell ref="C4:E4"/>
    <mergeCell ref="A4:A5"/>
    <mergeCell ref="B4:B5"/>
    <mergeCell ref="F4:F5"/>
  </mergeCells>
  <pageMargins left="0.75" right="0.75" top="1" bottom="1" header="0.511805555555556" footer="0.511805555555556"/>
  <pageSetup paperSize="9" fitToWidth="0"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Z92"/>
  <sheetViews>
    <sheetView showZeros="0" topLeftCell="D74" workbookViewId="0">
      <selection activeCell="I85" sqref="A1:Z92"/>
    </sheetView>
  </sheetViews>
  <sheetFormatPr defaultColWidth="9.14166666666667" defaultRowHeight="14.25" customHeight="true"/>
  <cols>
    <col min="1" max="1" width="32.85" customWidth="true"/>
    <col min="2" max="2" width="20.7166666666667" customWidth="true"/>
    <col min="3" max="3" width="31.275" customWidth="true"/>
    <col min="4" max="4" width="10.1416666666667" customWidth="true"/>
    <col min="5" max="5" width="17.575" customWidth="true"/>
    <col min="6" max="6" width="10.275" customWidth="true"/>
    <col min="7" max="7" width="23" customWidth="true"/>
    <col min="8" max="8" width="10.7166666666667" customWidth="true"/>
    <col min="9" max="9" width="11" customWidth="true"/>
    <col min="10" max="10" width="15.425" customWidth="true"/>
    <col min="11" max="11" width="10.7166666666667" customWidth="true"/>
    <col min="12" max="13" width="11.1416666666667" customWidth="true"/>
    <col min="15" max="15" width="11.1416666666667" customWidth="true"/>
    <col min="16" max="16" width="11.85" customWidth="true"/>
    <col min="20" max="20" width="12.1416666666667" customWidth="true"/>
    <col min="21" max="23" width="12.275" customWidth="true"/>
    <col min="24" max="24" width="12.7166666666667" customWidth="true"/>
    <col min="25" max="26" width="11.1416666666667" customWidth="true"/>
  </cols>
  <sheetData>
    <row r="1" ht="16.5" customHeight="true" spans="2:26">
      <c r="B1" s="148"/>
      <c r="D1" s="149"/>
      <c r="E1" s="149"/>
      <c r="F1" s="149"/>
      <c r="G1" s="149"/>
      <c r="H1" s="158"/>
      <c r="I1" s="158"/>
      <c r="K1" s="158"/>
      <c r="L1" s="158"/>
      <c r="M1" s="158"/>
      <c r="P1" s="158"/>
      <c r="T1" s="158"/>
      <c r="X1" s="148"/>
      <c r="Z1" s="139" t="s">
        <v>227</v>
      </c>
    </row>
    <row r="2" ht="26.25" customHeight="true" spans="1:26">
      <c r="A2" s="51" t="s">
        <v>228</v>
      </c>
      <c r="B2" s="51"/>
      <c r="C2" s="51"/>
      <c r="D2" s="51"/>
      <c r="E2" s="51"/>
      <c r="F2" s="51"/>
      <c r="G2" s="51"/>
      <c r="H2" s="51"/>
      <c r="I2" s="51"/>
      <c r="J2" s="2"/>
      <c r="K2" s="51"/>
      <c r="L2" s="51"/>
      <c r="M2" s="51"/>
      <c r="N2" s="2"/>
      <c r="O2" s="2"/>
      <c r="P2" s="51"/>
      <c r="Q2" s="2"/>
      <c r="R2" s="2"/>
      <c r="S2" s="2"/>
      <c r="T2" s="51"/>
      <c r="U2" s="51"/>
      <c r="V2" s="51"/>
      <c r="W2" s="51"/>
      <c r="X2" s="51"/>
      <c r="Y2" s="51"/>
      <c r="Z2" s="51"/>
    </row>
    <row r="3" ht="15" customHeight="true" spans="1:26">
      <c r="A3" s="3" t="str">
        <f>"单位名称："&amp;"富源县住房和城乡建设局"</f>
        <v>单位名称：富源县住房和城乡建设局</v>
      </c>
      <c r="B3" s="150"/>
      <c r="C3" s="150"/>
      <c r="D3" s="150"/>
      <c r="E3" s="150"/>
      <c r="F3" s="150"/>
      <c r="G3" s="150"/>
      <c r="H3" s="159"/>
      <c r="I3" s="159"/>
      <c r="J3" s="14"/>
      <c r="K3" s="159"/>
      <c r="L3" s="159"/>
      <c r="M3" s="159"/>
      <c r="N3" s="14"/>
      <c r="O3" s="14"/>
      <c r="P3" s="159"/>
      <c r="Q3" s="14"/>
      <c r="R3" s="14"/>
      <c r="S3" s="14"/>
      <c r="T3" s="159"/>
      <c r="X3" s="148"/>
      <c r="Z3" s="271" t="s">
        <v>2</v>
      </c>
    </row>
    <row r="4" ht="18" customHeight="true" spans="1:26">
      <c r="A4" s="151" t="s">
        <v>229</v>
      </c>
      <c r="B4" s="151" t="s">
        <v>230</v>
      </c>
      <c r="C4" s="151" t="s">
        <v>231</v>
      </c>
      <c r="D4" s="151" t="s">
        <v>232</v>
      </c>
      <c r="E4" s="151" t="s">
        <v>233</v>
      </c>
      <c r="F4" s="151" t="s">
        <v>234</v>
      </c>
      <c r="G4" s="151" t="s">
        <v>235</v>
      </c>
      <c r="H4" s="64" t="s">
        <v>236</v>
      </c>
      <c r="I4" s="64" t="s">
        <v>236</v>
      </c>
      <c r="J4" s="16"/>
      <c r="K4" s="64"/>
      <c r="L4" s="64"/>
      <c r="M4" s="64"/>
      <c r="N4" s="16"/>
      <c r="O4" s="16"/>
      <c r="P4" s="64"/>
      <c r="Q4" s="16"/>
      <c r="R4" s="16"/>
      <c r="S4" s="16"/>
      <c r="T4" s="163" t="s">
        <v>35</v>
      </c>
      <c r="U4" s="64" t="s">
        <v>36</v>
      </c>
      <c r="V4" s="64"/>
      <c r="W4" s="64"/>
      <c r="X4" s="64"/>
      <c r="Y4" s="64"/>
      <c r="Z4" s="64"/>
    </row>
    <row r="5" ht="18" customHeight="true" spans="1:26">
      <c r="A5" s="152"/>
      <c r="B5" s="153"/>
      <c r="C5" s="152"/>
      <c r="D5" s="152"/>
      <c r="E5" s="152"/>
      <c r="F5" s="152"/>
      <c r="G5" s="152"/>
      <c r="H5" s="64" t="s">
        <v>237</v>
      </c>
      <c r="I5" s="64" t="s">
        <v>32</v>
      </c>
      <c r="J5" s="16"/>
      <c r="K5" s="64"/>
      <c r="L5" s="64"/>
      <c r="M5" s="64"/>
      <c r="N5" s="16"/>
      <c r="O5" s="16"/>
      <c r="P5" s="64"/>
      <c r="Q5" s="16" t="s">
        <v>238</v>
      </c>
      <c r="R5" s="16"/>
      <c r="S5" s="16"/>
      <c r="T5" s="151" t="s">
        <v>35</v>
      </c>
      <c r="U5" s="64" t="s">
        <v>36</v>
      </c>
      <c r="V5" s="163" t="s">
        <v>37</v>
      </c>
      <c r="W5" s="64" t="s">
        <v>36</v>
      </c>
      <c r="X5" s="163" t="s">
        <v>39</v>
      </c>
      <c r="Y5" s="163" t="s">
        <v>40</v>
      </c>
      <c r="Z5" s="161" t="s">
        <v>41</v>
      </c>
    </row>
    <row r="6" customHeight="true" spans="1:26">
      <c r="A6" s="154"/>
      <c r="B6" s="154"/>
      <c r="C6" s="154"/>
      <c r="D6" s="154"/>
      <c r="E6" s="154"/>
      <c r="F6" s="154"/>
      <c r="G6" s="154"/>
      <c r="H6" s="154"/>
      <c r="I6" s="160" t="s">
        <v>239</v>
      </c>
      <c r="J6" s="161" t="s">
        <v>240</v>
      </c>
      <c r="K6" s="151" t="s">
        <v>241</v>
      </c>
      <c r="L6" s="151" t="s">
        <v>242</v>
      </c>
      <c r="M6" s="151" t="s">
        <v>243</v>
      </c>
      <c r="N6" s="151" t="s">
        <v>244</v>
      </c>
      <c r="O6" s="151" t="s">
        <v>33</v>
      </c>
      <c r="P6" s="151" t="s">
        <v>34</v>
      </c>
      <c r="Q6" s="151" t="s">
        <v>32</v>
      </c>
      <c r="R6" s="151" t="s">
        <v>33</v>
      </c>
      <c r="S6" s="151" t="s">
        <v>34</v>
      </c>
      <c r="T6" s="154"/>
      <c r="U6" s="151" t="s">
        <v>31</v>
      </c>
      <c r="V6" s="151" t="s">
        <v>37</v>
      </c>
      <c r="W6" s="151" t="s">
        <v>245</v>
      </c>
      <c r="X6" s="151" t="s">
        <v>39</v>
      </c>
      <c r="Y6" s="151" t="s">
        <v>40</v>
      </c>
      <c r="Z6" s="151" t="s">
        <v>41</v>
      </c>
    </row>
    <row r="7" ht="37.5" customHeight="true" spans="1:26">
      <c r="A7" s="155"/>
      <c r="B7" s="155"/>
      <c r="C7" s="155"/>
      <c r="D7" s="155"/>
      <c r="E7" s="155"/>
      <c r="F7" s="155"/>
      <c r="G7" s="155"/>
      <c r="H7" s="155"/>
      <c r="I7" s="50" t="s">
        <v>31</v>
      </c>
      <c r="J7" s="50" t="s">
        <v>246</v>
      </c>
      <c r="K7" s="162" t="s">
        <v>240</v>
      </c>
      <c r="L7" s="162" t="s">
        <v>242</v>
      </c>
      <c r="M7" s="162" t="s">
        <v>243</v>
      </c>
      <c r="N7" s="162" t="s">
        <v>244</v>
      </c>
      <c r="O7" s="162" t="s">
        <v>244</v>
      </c>
      <c r="P7" s="162" t="s">
        <v>244</v>
      </c>
      <c r="Q7" s="162" t="s">
        <v>242</v>
      </c>
      <c r="R7" s="162" t="s">
        <v>243</v>
      </c>
      <c r="S7" s="162" t="s">
        <v>244</v>
      </c>
      <c r="T7" s="162" t="s">
        <v>35</v>
      </c>
      <c r="U7" s="162" t="s">
        <v>31</v>
      </c>
      <c r="V7" s="162" t="s">
        <v>37</v>
      </c>
      <c r="W7" s="162" t="s">
        <v>245</v>
      </c>
      <c r="X7" s="162" t="s">
        <v>39</v>
      </c>
      <c r="Y7" s="162" t="s">
        <v>40</v>
      </c>
      <c r="Z7" s="162" t="s">
        <v>41</v>
      </c>
    </row>
    <row r="8" customHeight="true" spans="1:26">
      <c r="A8" s="17">
        <v>1</v>
      </c>
      <c r="B8" s="17">
        <v>2</v>
      </c>
      <c r="C8" s="17">
        <v>3</v>
      </c>
      <c r="D8" s="17">
        <v>4</v>
      </c>
      <c r="E8" s="17">
        <v>5</v>
      </c>
      <c r="F8" s="17">
        <v>6</v>
      </c>
      <c r="G8" s="17">
        <v>7</v>
      </c>
      <c r="H8" s="17">
        <v>8</v>
      </c>
      <c r="I8" s="17">
        <v>9</v>
      </c>
      <c r="J8" s="17">
        <v>10</v>
      </c>
      <c r="K8" s="17">
        <v>11</v>
      </c>
      <c r="L8" s="17">
        <v>12</v>
      </c>
      <c r="M8" s="17">
        <v>13</v>
      </c>
      <c r="N8" s="17">
        <v>14</v>
      </c>
      <c r="O8" s="17">
        <v>15</v>
      </c>
      <c r="P8" s="17">
        <v>16</v>
      </c>
      <c r="Q8" s="17">
        <v>17</v>
      </c>
      <c r="R8" s="17">
        <v>18</v>
      </c>
      <c r="S8" s="17">
        <v>19</v>
      </c>
      <c r="T8" s="17">
        <v>20</v>
      </c>
      <c r="U8" s="17">
        <v>21</v>
      </c>
      <c r="V8" s="17">
        <v>22</v>
      </c>
      <c r="W8" s="17">
        <v>23</v>
      </c>
      <c r="X8" s="17">
        <v>24</v>
      </c>
      <c r="Y8" s="66">
        <v>25</v>
      </c>
      <c r="Z8" s="164">
        <v>26</v>
      </c>
    </row>
    <row r="9" ht="21" customHeight="true" spans="1:26">
      <c r="A9" s="8" t="s">
        <v>43</v>
      </c>
      <c r="B9" s="156"/>
      <c r="C9" s="156"/>
      <c r="D9" s="156"/>
      <c r="E9" s="156"/>
      <c r="F9" s="156"/>
      <c r="G9" s="156"/>
      <c r="H9" s="18">
        <v>1046.468564</v>
      </c>
      <c r="I9" s="18">
        <v>1046.468564</v>
      </c>
      <c r="J9" s="18"/>
      <c r="K9" s="18"/>
      <c r="L9" s="18"/>
      <c r="M9" s="18"/>
      <c r="N9" s="18">
        <v>1046.468564</v>
      </c>
      <c r="O9" s="18"/>
      <c r="P9" s="18"/>
      <c r="Q9" s="18"/>
      <c r="R9" s="18"/>
      <c r="S9" s="18"/>
      <c r="T9" s="18"/>
      <c r="U9" s="18"/>
      <c r="V9" s="18"/>
      <c r="W9" s="18"/>
      <c r="X9" s="18"/>
      <c r="Y9" s="18"/>
      <c r="Z9" s="18"/>
    </row>
    <row r="10" ht="23.25" customHeight="true" outlineLevel="1" spans="1:26">
      <c r="A10" s="97" t="s">
        <v>43</v>
      </c>
      <c r="B10" s="8"/>
      <c r="C10" s="8"/>
      <c r="D10" s="8"/>
      <c r="E10" s="8"/>
      <c r="F10" s="8"/>
      <c r="G10" s="8"/>
      <c r="H10" s="18">
        <v>1046.468564</v>
      </c>
      <c r="I10" s="18">
        <v>1046.468564</v>
      </c>
      <c r="J10" s="18"/>
      <c r="K10" s="18"/>
      <c r="L10" s="18"/>
      <c r="M10" s="18"/>
      <c r="N10" s="18">
        <v>1046.468564</v>
      </c>
      <c r="O10" s="18"/>
      <c r="P10" s="18"/>
      <c r="Q10" s="18"/>
      <c r="R10" s="18"/>
      <c r="S10" s="18"/>
      <c r="T10" s="18"/>
      <c r="U10" s="18"/>
      <c r="V10" s="18"/>
      <c r="W10" s="18"/>
      <c r="X10" s="18"/>
      <c r="Y10" s="18"/>
      <c r="Z10" s="18"/>
    </row>
    <row r="11" ht="23.25" customHeight="true" outlineLevel="2" spans="1:26">
      <c r="A11" s="157" t="s">
        <v>43</v>
      </c>
      <c r="B11" s="8" t="s">
        <v>247</v>
      </c>
      <c r="C11" s="8" t="s">
        <v>248</v>
      </c>
      <c r="D11" s="8" t="s">
        <v>92</v>
      </c>
      <c r="E11" s="8" t="s">
        <v>93</v>
      </c>
      <c r="F11" s="8" t="s">
        <v>249</v>
      </c>
      <c r="G11" s="8" t="s">
        <v>168</v>
      </c>
      <c r="H11" s="18">
        <v>56.4312</v>
      </c>
      <c r="I11" s="18">
        <v>56.4312</v>
      </c>
      <c r="J11" s="18"/>
      <c r="K11" s="18"/>
      <c r="L11" s="18"/>
      <c r="M11" s="18"/>
      <c r="N11" s="18">
        <v>56.4312</v>
      </c>
      <c r="O11" s="8"/>
      <c r="P11" s="8"/>
      <c r="Q11" s="18"/>
      <c r="R11" s="18"/>
      <c r="S11" s="18"/>
      <c r="T11" s="18"/>
      <c r="U11" s="18"/>
      <c r="V11" s="18"/>
      <c r="W11" s="18"/>
      <c r="X11" s="18"/>
      <c r="Y11" s="18"/>
      <c r="Z11" s="18"/>
    </row>
    <row r="12" ht="23.25" customHeight="true" outlineLevel="2" spans="1:26">
      <c r="A12" s="157" t="s">
        <v>43</v>
      </c>
      <c r="B12" s="8" t="s">
        <v>250</v>
      </c>
      <c r="C12" s="8" t="s">
        <v>251</v>
      </c>
      <c r="D12" s="8" t="s">
        <v>94</v>
      </c>
      <c r="E12" s="8" t="s">
        <v>95</v>
      </c>
      <c r="F12" s="8" t="s">
        <v>249</v>
      </c>
      <c r="G12" s="8" t="s">
        <v>168</v>
      </c>
      <c r="H12" s="18">
        <v>47.466</v>
      </c>
      <c r="I12" s="18">
        <v>47.466</v>
      </c>
      <c r="J12" s="18"/>
      <c r="K12" s="18"/>
      <c r="L12" s="18"/>
      <c r="M12" s="18"/>
      <c r="N12" s="18">
        <v>47.466</v>
      </c>
      <c r="O12" s="8"/>
      <c r="P12" s="8"/>
      <c r="Q12" s="18"/>
      <c r="R12" s="18"/>
      <c r="S12" s="18"/>
      <c r="T12" s="18"/>
      <c r="U12" s="18"/>
      <c r="V12" s="18"/>
      <c r="W12" s="18"/>
      <c r="X12" s="18"/>
      <c r="Y12" s="18"/>
      <c r="Z12" s="18"/>
    </row>
    <row r="13" ht="23.25" customHeight="true" outlineLevel="2" spans="1:26">
      <c r="A13" s="157" t="s">
        <v>43</v>
      </c>
      <c r="B13" s="8" t="s">
        <v>250</v>
      </c>
      <c r="C13" s="8" t="s">
        <v>251</v>
      </c>
      <c r="D13" s="8" t="s">
        <v>96</v>
      </c>
      <c r="E13" s="8" t="s">
        <v>97</v>
      </c>
      <c r="F13" s="8" t="s">
        <v>249</v>
      </c>
      <c r="G13" s="8" t="s">
        <v>168</v>
      </c>
      <c r="H13" s="18">
        <v>79.9224</v>
      </c>
      <c r="I13" s="18">
        <v>79.9224</v>
      </c>
      <c r="J13" s="18"/>
      <c r="K13" s="18"/>
      <c r="L13" s="18"/>
      <c r="M13" s="18"/>
      <c r="N13" s="18">
        <v>79.9224</v>
      </c>
      <c r="O13" s="8"/>
      <c r="P13" s="8"/>
      <c r="Q13" s="18"/>
      <c r="R13" s="18"/>
      <c r="S13" s="18"/>
      <c r="T13" s="18"/>
      <c r="U13" s="18"/>
      <c r="V13" s="18"/>
      <c r="W13" s="18"/>
      <c r="X13" s="18"/>
      <c r="Y13" s="18"/>
      <c r="Z13" s="18"/>
    </row>
    <row r="14" ht="23.25" customHeight="true" outlineLevel="2" spans="1:26">
      <c r="A14" s="157" t="s">
        <v>43</v>
      </c>
      <c r="B14" s="8" t="s">
        <v>250</v>
      </c>
      <c r="C14" s="8" t="s">
        <v>251</v>
      </c>
      <c r="D14" s="8" t="s">
        <v>98</v>
      </c>
      <c r="E14" s="8" t="s">
        <v>99</v>
      </c>
      <c r="F14" s="8" t="s">
        <v>249</v>
      </c>
      <c r="G14" s="8" t="s">
        <v>168</v>
      </c>
      <c r="H14" s="18">
        <v>36.0972</v>
      </c>
      <c r="I14" s="18">
        <v>36.0972</v>
      </c>
      <c r="J14" s="18"/>
      <c r="K14" s="18"/>
      <c r="L14" s="18"/>
      <c r="M14" s="18"/>
      <c r="N14" s="18">
        <v>36.0972</v>
      </c>
      <c r="O14" s="8"/>
      <c r="P14" s="8"/>
      <c r="Q14" s="18"/>
      <c r="R14" s="18"/>
      <c r="S14" s="18"/>
      <c r="T14" s="18"/>
      <c r="U14" s="18"/>
      <c r="V14" s="18"/>
      <c r="W14" s="18"/>
      <c r="X14" s="18"/>
      <c r="Y14" s="18"/>
      <c r="Z14" s="18"/>
    </row>
    <row r="15" ht="23.25" customHeight="true" outlineLevel="2" spans="1:26">
      <c r="A15" s="157" t="s">
        <v>43</v>
      </c>
      <c r="B15" s="8" t="s">
        <v>250</v>
      </c>
      <c r="C15" s="8" t="s">
        <v>251</v>
      </c>
      <c r="D15" s="8" t="s">
        <v>100</v>
      </c>
      <c r="E15" s="8" t="s">
        <v>101</v>
      </c>
      <c r="F15" s="8" t="s">
        <v>249</v>
      </c>
      <c r="G15" s="8" t="s">
        <v>168</v>
      </c>
      <c r="H15" s="18">
        <v>18.0348</v>
      </c>
      <c r="I15" s="18">
        <v>18.0348</v>
      </c>
      <c r="J15" s="18"/>
      <c r="K15" s="18"/>
      <c r="L15" s="18"/>
      <c r="M15" s="18"/>
      <c r="N15" s="18">
        <v>18.0348</v>
      </c>
      <c r="O15" s="8"/>
      <c r="P15" s="8"/>
      <c r="Q15" s="18"/>
      <c r="R15" s="18"/>
      <c r="S15" s="18"/>
      <c r="T15" s="18"/>
      <c r="U15" s="18"/>
      <c r="V15" s="18"/>
      <c r="W15" s="18"/>
      <c r="X15" s="18"/>
      <c r="Y15" s="18"/>
      <c r="Z15" s="18"/>
    </row>
    <row r="16" ht="23.25" customHeight="true" outlineLevel="2" spans="1:26">
      <c r="A16" s="157" t="s">
        <v>43</v>
      </c>
      <c r="B16" s="8" t="s">
        <v>250</v>
      </c>
      <c r="C16" s="8" t="s">
        <v>251</v>
      </c>
      <c r="D16" s="8" t="s">
        <v>104</v>
      </c>
      <c r="E16" s="8" t="s">
        <v>103</v>
      </c>
      <c r="F16" s="8" t="s">
        <v>249</v>
      </c>
      <c r="G16" s="8" t="s">
        <v>168</v>
      </c>
      <c r="H16" s="18">
        <v>22.092</v>
      </c>
      <c r="I16" s="18">
        <v>22.092</v>
      </c>
      <c r="J16" s="18"/>
      <c r="K16" s="18"/>
      <c r="L16" s="18"/>
      <c r="M16" s="18"/>
      <c r="N16" s="18">
        <v>22.092</v>
      </c>
      <c r="O16" s="8"/>
      <c r="P16" s="8"/>
      <c r="Q16" s="18"/>
      <c r="R16" s="18"/>
      <c r="S16" s="18"/>
      <c r="T16" s="18"/>
      <c r="U16" s="18"/>
      <c r="V16" s="18"/>
      <c r="W16" s="18"/>
      <c r="X16" s="18"/>
      <c r="Y16" s="18"/>
      <c r="Z16" s="18"/>
    </row>
    <row r="17" ht="23.25" customHeight="true" outlineLevel="2" spans="1:26">
      <c r="A17" s="157" t="s">
        <v>43</v>
      </c>
      <c r="B17" s="8" t="s">
        <v>247</v>
      </c>
      <c r="C17" s="8" t="s">
        <v>248</v>
      </c>
      <c r="D17" s="8" t="s">
        <v>92</v>
      </c>
      <c r="E17" s="8" t="s">
        <v>93</v>
      </c>
      <c r="F17" s="8" t="s">
        <v>249</v>
      </c>
      <c r="G17" s="8" t="s">
        <v>168</v>
      </c>
      <c r="H17" s="18">
        <v>5.64312</v>
      </c>
      <c r="I17" s="18">
        <v>5.64312</v>
      </c>
      <c r="J17" s="18"/>
      <c r="K17" s="18"/>
      <c r="L17" s="18"/>
      <c r="M17" s="18"/>
      <c r="N17" s="18">
        <v>5.64312</v>
      </c>
      <c r="O17" s="8"/>
      <c r="P17" s="8"/>
      <c r="Q17" s="18"/>
      <c r="R17" s="18"/>
      <c r="S17" s="18"/>
      <c r="T17" s="18"/>
      <c r="U17" s="18"/>
      <c r="V17" s="18"/>
      <c r="W17" s="18"/>
      <c r="X17" s="18"/>
      <c r="Y17" s="18"/>
      <c r="Z17" s="18"/>
    </row>
    <row r="18" ht="23.25" customHeight="true" outlineLevel="2" spans="1:26">
      <c r="A18" s="157" t="s">
        <v>43</v>
      </c>
      <c r="B18" s="8" t="s">
        <v>250</v>
      </c>
      <c r="C18" s="8" t="s">
        <v>251</v>
      </c>
      <c r="D18" s="8" t="s">
        <v>94</v>
      </c>
      <c r="E18" s="8" t="s">
        <v>95</v>
      </c>
      <c r="F18" s="8" t="s">
        <v>249</v>
      </c>
      <c r="G18" s="8" t="s">
        <v>168</v>
      </c>
      <c r="H18" s="18">
        <v>4.7466</v>
      </c>
      <c r="I18" s="18">
        <v>4.7466</v>
      </c>
      <c r="J18" s="18"/>
      <c r="K18" s="18"/>
      <c r="L18" s="18"/>
      <c r="M18" s="18"/>
      <c r="N18" s="18">
        <v>4.7466</v>
      </c>
      <c r="O18" s="8"/>
      <c r="P18" s="8"/>
      <c r="Q18" s="18"/>
      <c r="R18" s="18"/>
      <c r="S18" s="18"/>
      <c r="T18" s="18"/>
      <c r="U18" s="18"/>
      <c r="V18" s="18"/>
      <c r="W18" s="18"/>
      <c r="X18" s="18"/>
      <c r="Y18" s="18"/>
      <c r="Z18" s="18"/>
    </row>
    <row r="19" ht="23.25" customHeight="true" outlineLevel="2" spans="1:26">
      <c r="A19" s="157" t="s">
        <v>43</v>
      </c>
      <c r="B19" s="8" t="s">
        <v>250</v>
      </c>
      <c r="C19" s="8" t="s">
        <v>251</v>
      </c>
      <c r="D19" s="8" t="s">
        <v>96</v>
      </c>
      <c r="E19" s="8" t="s">
        <v>97</v>
      </c>
      <c r="F19" s="8" t="s">
        <v>249</v>
      </c>
      <c r="G19" s="8" t="s">
        <v>168</v>
      </c>
      <c r="H19" s="18">
        <v>7.99224</v>
      </c>
      <c r="I19" s="18">
        <v>7.99224</v>
      </c>
      <c r="J19" s="18"/>
      <c r="K19" s="18"/>
      <c r="L19" s="18"/>
      <c r="M19" s="18"/>
      <c r="N19" s="18">
        <v>7.99224</v>
      </c>
      <c r="O19" s="8"/>
      <c r="P19" s="8"/>
      <c r="Q19" s="18"/>
      <c r="R19" s="18"/>
      <c r="S19" s="18"/>
      <c r="T19" s="18"/>
      <c r="U19" s="18"/>
      <c r="V19" s="18"/>
      <c r="W19" s="18"/>
      <c r="X19" s="18"/>
      <c r="Y19" s="18"/>
      <c r="Z19" s="18"/>
    </row>
    <row r="20" ht="23.25" customHeight="true" outlineLevel="2" spans="1:26">
      <c r="A20" s="157" t="s">
        <v>43</v>
      </c>
      <c r="B20" s="8" t="s">
        <v>250</v>
      </c>
      <c r="C20" s="8" t="s">
        <v>251</v>
      </c>
      <c r="D20" s="8" t="s">
        <v>98</v>
      </c>
      <c r="E20" s="8" t="s">
        <v>99</v>
      </c>
      <c r="F20" s="8" t="s">
        <v>249</v>
      </c>
      <c r="G20" s="8" t="s">
        <v>168</v>
      </c>
      <c r="H20" s="18">
        <v>3.60972</v>
      </c>
      <c r="I20" s="18">
        <v>3.60972</v>
      </c>
      <c r="J20" s="18"/>
      <c r="K20" s="18"/>
      <c r="L20" s="18"/>
      <c r="M20" s="18"/>
      <c r="N20" s="18">
        <v>3.60972</v>
      </c>
      <c r="O20" s="8"/>
      <c r="P20" s="8"/>
      <c r="Q20" s="18"/>
      <c r="R20" s="18"/>
      <c r="S20" s="18"/>
      <c r="T20" s="18"/>
      <c r="U20" s="18"/>
      <c r="V20" s="18"/>
      <c r="W20" s="18"/>
      <c r="X20" s="18"/>
      <c r="Y20" s="18"/>
      <c r="Z20" s="18"/>
    </row>
    <row r="21" ht="23.25" customHeight="true" outlineLevel="2" spans="1:26">
      <c r="A21" s="157" t="s">
        <v>43</v>
      </c>
      <c r="B21" s="8" t="s">
        <v>250</v>
      </c>
      <c r="C21" s="8" t="s">
        <v>251</v>
      </c>
      <c r="D21" s="8" t="s">
        <v>100</v>
      </c>
      <c r="E21" s="8" t="s">
        <v>101</v>
      </c>
      <c r="F21" s="8" t="s">
        <v>249</v>
      </c>
      <c r="G21" s="8" t="s">
        <v>168</v>
      </c>
      <c r="H21" s="18">
        <v>1.80348</v>
      </c>
      <c r="I21" s="18">
        <v>1.80348</v>
      </c>
      <c r="J21" s="18"/>
      <c r="K21" s="18"/>
      <c r="L21" s="18"/>
      <c r="M21" s="18"/>
      <c r="N21" s="18">
        <v>1.80348</v>
      </c>
      <c r="O21" s="8"/>
      <c r="P21" s="8"/>
      <c r="Q21" s="18"/>
      <c r="R21" s="18"/>
      <c r="S21" s="18"/>
      <c r="T21" s="18"/>
      <c r="U21" s="18"/>
      <c r="V21" s="18"/>
      <c r="W21" s="18"/>
      <c r="X21" s="18"/>
      <c r="Y21" s="18"/>
      <c r="Z21" s="18"/>
    </row>
    <row r="22" ht="23.25" customHeight="true" outlineLevel="2" spans="1:26">
      <c r="A22" s="157" t="s">
        <v>43</v>
      </c>
      <c r="B22" s="8" t="s">
        <v>250</v>
      </c>
      <c r="C22" s="8" t="s">
        <v>251</v>
      </c>
      <c r="D22" s="8" t="s">
        <v>104</v>
      </c>
      <c r="E22" s="8" t="s">
        <v>103</v>
      </c>
      <c r="F22" s="8" t="s">
        <v>249</v>
      </c>
      <c r="G22" s="8" t="s">
        <v>168</v>
      </c>
      <c r="H22" s="18">
        <v>2.2092</v>
      </c>
      <c r="I22" s="18">
        <v>2.2092</v>
      </c>
      <c r="J22" s="18"/>
      <c r="K22" s="18"/>
      <c r="L22" s="18"/>
      <c r="M22" s="18"/>
      <c r="N22" s="18">
        <v>2.2092</v>
      </c>
      <c r="O22" s="8"/>
      <c r="P22" s="8"/>
      <c r="Q22" s="18"/>
      <c r="R22" s="18"/>
      <c r="S22" s="18"/>
      <c r="T22" s="18"/>
      <c r="U22" s="18"/>
      <c r="V22" s="18"/>
      <c r="W22" s="18"/>
      <c r="X22" s="18"/>
      <c r="Y22" s="18"/>
      <c r="Z22" s="18"/>
    </row>
    <row r="23" ht="23.25" customHeight="true" outlineLevel="2" spans="1:26">
      <c r="A23" s="157" t="s">
        <v>43</v>
      </c>
      <c r="B23" s="8" t="s">
        <v>247</v>
      </c>
      <c r="C23" s="8" t="s">
        <v>248</v>
      </c>
      <c r="D23" s="8" t="s">
        <v>92</v>
      </c>
      <c r="E23" s="8" t="s">
        <v>93</v>
      </c>
      <c r="F23" s="8" t="s">
        <v>252</v>
      </c>
      <c r="G23" s="8" t="s">
        <v>171</v>
      </c>
      <c r="H23" s="18">
        <v>69.0696</v>
      </c>
      <c r="I23" s="18">
        <v>69.0696</v>
      </c>
      <c r="J23" s="18"/>
      <c r="K23" s="18"/>
      <c r="L23" s="18"/>
      <c r="M23" s="18"/>
      <c r="N23" s="18">
        <v>69.0696</v>
      </c>
      <c r="O23" s="8"/>
      <c r="P23" s="8"/>
      <c r="Q23" s="18"/>
      <c r="R23" s="18"/>
      <c r="S23" s="18"/>
      <c r="T23" s="18"/>
      <c r="U23" s="18"/>
      <c r="V23" s="18"/>
      <c r="W23" s="18"/>
      <c r="X23" s="18"/>
      <c r="Y23" s="18"/>
      <c r="Z23" s="18"/>
    </row>
    <row r="24" ht="23.25" customHeight="true" outlineLevel="2" spans="1:26">
      <c r="A24" s="157" t="s">
        <v>43</v>
      </c>
      <c r="B24" s="8" t="s">
        <v>250</v>
      </c>
      <c r="C24" s="8" t="s">
        <v>251</v>
      </c>
      <c r="D24" s="8" t="s">
        <v>94</v>
      </c>
      <c r="E24" s="8" t="s">
        <v>95</v>
      </c>
      <c r="F24" s="8" t="s">
        <v>252</v>
      </c>
      <c r="G24" s="8" t="s">
        <v>171</v>
      </c>
      <c r="H24" s="18">
        <v>9.384</v>
      </c>
      <c r="I24" s="18">
        <v>9.384</v>
      </c>
      <c r="J24" s="18"/>
      <c r="K24" s="18"/>
      <c r="L24" s="18"/>
      <c r="M24" s="18"/>
      <c r="N24" s="18">
        <v>9.384</v>
      </c>
      <c r="O24" s="8"/>
      <c r="P24" s="8"/>
      <c r="Q24" s="18"/>
      <c r="R24" s="18"/>
      <c r="S24" s="18"/>
      <c r="T24" s="18"/>
      <c r="U24" s="18"/>
      <c r="V24" s="18"/>
      <c r="W24" s="18"/>
      <c r="X24" s="18"/>
      <c r="Y24" s="18"/>
      <c r="Z24" s="18"/>
    </row>
    <row r="25" ht="23.25" customHeight="true" outlineLevel="2" spans="1:26">
      <c r="A25" s="157" t="s">
        <v>43</v>
      </c>
      <c r="B25" s="8" t="s">
        <v>250</v>
      </c>
      <c r="C25" s="8" t="s">
        <v>251</v>
      </c>
      <c r="D25" s="8" t="s">
        <v>96</v>
      </c>
      <c r="E25" s="8" t="s">
        <v>97</v>
      </c>
      <c r="F25" s="8" t="s">
        <v>252</v>
      </c>
      <c r="G25" s="8" t="s">
        <v>171</v>
      </c>
      <c r="H25" s="18">
        <v>15.93</v>
      </c>
      <c r="I25" s="18">
        <v>15.93</v>
      </c>
      <c r="J25" s="18"/>
      <c r="K25" s="18"/>
      <c r="L25" s="18"/>
      <c r="M25" s="18"/>
      <c r="N25" s="18">
        <v>15.93</v>
      </c>
      <c r="O25" s="8"/>
      <c r="P25" s="8"/>
      <c r="Q25" s="18"/>
      <c r="R25" s="18"/>
      <c r="S25" s="18"/>
      <c r="T25" s="18"/>
      <c r="U25" s="18"/>
      <c r="V25" s="18"/>
      <c r="W25" s="18"/>
      <c r="X25" s="18"/>
      <c r="Y25" s="18"/>
      <c r="Z25" s="18"/>
    </row>
    <row r="26" ht="23.25" customHeight="true" outlineLevel="2" spans="1:26">
      <c r="A26" s="157" t="s">
        <v>43</v>
      </c>
      <c r="B26" s="8" t="s">
        <v>250</v>
      </c>
      <c r="C26" s="8" t="s">
        <v>251</v>
      </c>
      <c r="D26" s="8" t="s">
        <v>98</v>
      </c>
      <c r="E26" s="8" t="s">
        <v>99</v>
      </c>
      <c r="F26" s="8" t="s">
        <v>252</v>
      </c>
      <c r="G26" s="8" t="s">
        <v>171</v>
      </c>
      <c r="H26" s="18">
        <v>6.888</v>
      </c>
      <c r="I26" s="18">
        <v>6.888</v>
      </c>
      <c r="J26" s="18"/>
      <c r="K26" s="18"/>
      <c r="L26" s="18"/>
      <c r="M26" s="18"/>
      <c r="N26" s="18">
        <v>6.888</v>
      </c>
      <c r="O26" s="8"/>
      <c r="P26" s="8"/>
      <c r="Q26" s="18"/>
      <c r="R26" s="18"/>
      <c r="S26" s="18"/>
      <c r="T26" s="18"/>
      <c r="U26" s="18"/>
      <c r="V26" s="18"/>
      <c r="W26" s="18"/>
      <c r="X26" s="18"/>
      <c r="Y26" s="18"/>
      <c r="Z26" s="18"/>
    </row>
    <row r="27" ht="23.25" customHeight="true" outlineLevel="2" spans="1:26">
      <c r="A27" s="157" t="s">
        <v>43</v>
      </c>
      <c r="B27" s="8" t="s">
        <v>250</v>
      </c>
      <c r="C27" s="8" t="s">
        <v>251</v>
      </c>
      <c r="D27" s="8" t="s">
        <v>100</v>
      </c>
      <c r="E27" s="8" t="s">
        <v>101</v>
      </c>
      <c r="F27" s="8" t="s">
        <v>252</v>
      </c>
      <c r="G27" s="8" t="s">
        <v>171</v>
      </c>
      <c r="H27" s="18">
        <v>3.354</v>
      </c>
      <c r="I27" s="18">
        <v>3.354</v>
      </c>
      <c r="J27" s="18"/>
      <c r="K27" s="18"/>
      <c r="L27" s="18"/>
      <c r="M27" s="18"/>
      <c r="N27" s="18">
        <v>3.354</v>
      </c>
      <c r="O27" s="8"/>
      <c r="P27" s="8"/>
      <c r="Q27" s="18"/>
      <c r="R27" s="18"/>
      <c r="S27" s="18"/>
      <c r="T27" s="18"/>
      <c r="U27" s="18"/>
      <c r="V27" s="18"/>
      <c r="W27" s="18"/>
      <c r="X27" s="18"/>
      <c r="Y27" s="18"/>
      <c r="Z27" s="18"/>
    </row>
    <row r="28" ht="23.25" customHeight="true" outlineLevel="2" spans="1:26">
      <c r="A28" s="157" t="s">
        <v>43</v>
      </c>
      <c r="B28" s="8" t="s">
        <v>250</v>
      </c>
      <c r="C28" s="8" t="s">
        <v>251</v>
      </c>
      <c r="D28" s="8" t="s">
        <v>104</v>
      </c>
      <c r="E28" s="8" t="s">
        <v>103</v>
      </c>
      <c r="F28" s="8" t="s">
        <v>252</v>
      </c>
      <c r="G28" s="8" t="s">
        <v>171</v>
      </c>
      <c r="H28" s="18">
        <v>3.684</v>
      </c>
      <c r="I28" s="18">
        <v>3.684</v>
      </c>
      <c r="J28" s="18"/>
      <c r="K28" s="18"/>
      <c r="L28" s="18"/>
      <c r="M28" s="18"/>
      <c r="N28" s="18">
        <v>3.684</v>
      </c>
      <c r="O28" s="8"/>
      <c r="P28" s="8"/>
      <c r="Q28" s="18"/>
      <c r="R28" s="18"/>
      <c r="S28" s="18"/>
      <c r="T28" s="18"/>
      <c r="U28" s="18"/>
      <c r="V28" s="18"/>
      <c r="W28" s="18"/>
      <c r="X28" s="18"/>
      <c r="Y28" s="18"/>
      <c r="Z28" s="18"/>
    </row>
    <row r="29" ht="23.25" customHeight="true" outlineLevel="2" spans="1:26">
      <c r="A29" s="157" t="s">
        <v>43</v>
      </c>
      <c r="B29" s="8" t="s">
        <v>247</v>
      </c>
      <c r="C29" s="8" t="s">
        <v>248</v>
      </c>
      <c r="D29" s="8" t="s">
        <v>92</v>
      </c>
      <c r="E29" s="8" t="s">
        <v>93</v>
      </c>
      <c r="F29" s="8" t="s">
        <v>252</v>
      </c>
      <c r="G29" s="8" t="s">
        <v>171</v>
      </c>
      <c r="H29" s="18">
        <v>14.1</v>
      </c>
      <c r="I29" s="18">
        <v>14.1</v>
      </c>
      <c r="J29" s="18"/>
      <c r="K29" s="18"/>
      <c r="L29" s="18"/>
      <c r="M29" s="18"/>
      <c r="N29" s="18">
        <v>14.1</v>
      </c>
      <c r="O29" s="8"/>
      <c r="P29" s="8"/>
      <c r="Q29" s="18"/>
      <c r="R29" s="18"/>
      <c r="S29" s="18"/>
      <c r="T29" s="18"/>
      <c r="U29" s="18"/>
      <c r="V29" s="18"/>
      <c r="W29" s="18"/>
      <c r="X29" s="18"/>
      <c r="Y29" s="18"/>
      <c r="Z29" s="18"/>
    </row>
    <row r="30" ht="23.25" customHeight="true" outlineLevel="2" spans="1:26">
      <c r="A30" s="157" t="s">
        <v>43</v>
      </c>
      <c r="B30" s="8" t="s">
        <v>247</v>
      </c>
      <c r="C30" s="8" t="s">
        <v>248</v>
      </c>
      <c r="D30" s="8" t="s">
        <v>92</v>
      </c>
      <c r="E30" s="8" t="s">
        <v>93</v>
      </c>
      <c r="F30" s="8" t="s">
        <v>253</v>
      </c>
      <c r="G30" s="8" t="s">
        <v>173</v>
      </c>
      <c r="H30" s="18">
        <v>4.7026</v>
      </c>
      <c r="I30" s="18">
        <v>4.7026</v>
      </c>
      <c r="J30" s="18"/>
      <c r="K30" s="18"/>
      <c r="L30" s="18"/>
      <c r="M30" s="18"/>
      <c r="N30" s="18">
        <v>4.7026</v>
      </c>
      <c r="O30" s="8"/>
      <c r="P30" s="8"/>
      <c r="Q30" s="18"/>
      <c r="R30" s="18"/>
      <c r="S30" s="18"/>
      <c r="T30" s="18"/>
      <c r="U30" s="18"/>
      <c r="V30" s="18"/>
      <c r="W30" s="18"/>
      <c r="X30" s="18"/>
      <c r="Y30" s="18"/>
      <c r="Z30" s="18"/>
    </row>
    <row r="31" ht="23.25" customHeight="true" outlineLevel="2" spans="1:26">
      <c r="A31" s="157" t="s">
        <v>43</v>
      </c>
      <c r="B31" s="8" t="s">
        <v>247</v>
      </c>
      <c r="C31" s="8" t="s">
        <v>248</v>
      </c>
      <c r="D31" s="8" t="s">
        <v>92</v>
      </c>
      <c r="E31" s="8" t="s">
        <v>93</v>
      </c>
      <c r="F31" s="8" t="s">
        <v>253</v>
      </c>
      <c r="G31" s="8" t="s">
        <v>173</v>
      </c>
      <c r="H31" s="18">
        <v>0.45</v>
      </c>
      <c r="I31" s="18">
        <v>0.45</v>
      </c>
      <c r="J31" s="18"/>
      <c r="K31" s="18"/>
      <c r="L31" s="18"/>
      <c r="M31" s="18"/>
      <c r="N31" s="18">
        <v>0.45</v>
      </c>
      <c r="O31" s="8"/>
      <c r="P31" s="8"/>
      <c r="Q31" s="18"/>
      <c r="R31" s="18"/>
      <c r="S31" s="18"/>
      <c r="T31" s="18"/>
      <c r="U31" s="18"/>
      <c r="V31" s="18"/>
      <c r="W31" s="18"/>
      <c r="X31" s="18"/>
      <c r="Y31" s="18"/>
      <c r="Z31" s="18"/>
    </row>
    <row r="32" ht="23.25" customHeight="true" outlineLevel="2" spans="1:26">
      <c r="A32" s="157" t="s">
        <v>43</v>
      </c>
      <c r="B32" s="8" t="s">
        <v>254</v>
      </c>
      <c r="C32" s="8" t="s">
        <v>255</v>
      </c>
      <c r="D32" s="8" t="s">
        <v>92</v>
      </c>
      <c r="E32" s="8" t="s">
        <v>93</v>
      </c>
      <c r="F32" s="8" t="s">
        <v>252</v>
      </c>
      <c r="G32" s="8" t="s">
        <v>171</v>
      </c>
      <c r="H32" s="18">
        <v>9.403596</v>
      </c>
      <c r="I32" s="18">
        <v>9.403596</v>
      </c>
      <c r="J32" s="18"/>
      <c r="K32" s="18"/>
      <c r="L32" s="18"/>
      <c r="M32" s="18"/>
      <c r="N32" s="18">
        <v>9.403596</v>
      </c>
      <c r="O32" s="8"/>
      <c r="P32" s="8"/>
      <c r="Q32" s="18"/>
      <c r="R32" s="18"/>
      <c r="S32" s="18"/>
      <c r="T32" s="18"/>
      <c r="U32" s="18"/>
      <c r="V32" s="18"/>
      <c r="W32" s="18"/>
      <c r="X32" s="18"/>
      <c r="Y32" s="18"/>
      <c r="Z32" s="18"/>
    </row>
    <row r="33" ht="23.25" customHeight="true" outlineLevel="2" spans="1:26">
      <c r="A33" s="157" t="s">
        <v>43</v>
      </c>
      <c r="B33" s="8" t="s">
        <v>250</v>
      </c>
      <c r="C33" s="8" t="s">
        <v>251</v>
      </c>
      <c r="D33" s="8" t="s">
        <v>94</v>
      </c>
      <c r="E33" s="8" t="s">
        <v>95</v>
      </c>
      <c r="F33" s="8" t="s">
        <v>256</v>
      </c>
      <c r="G33" s="8" t="s">
        <v>177</v>
      </c>
      <c r="H33" s="18">
        <v>3.9555</v>
      </c>
      <c r="I33" s="18">
        <v>3.9555</v>
      </c>
      <c r="J33" s="18"/>
      <c r="K33" s="18"/>
      <c r="L33" s="18"/>
      <c r="M33" s="18"/>
      <c r="N33" s="18">
        <v>3.9555</v>
      </c>
      <c r="O33" s="8"/>
      <c r="P33" s="8"/>
      <c r="Q33" s="18"/>
      <c r="R33" s="18"/>
      <c r="S33" s="18"/>
      <c r="T33" s="18"/>
      <c r="U33" s="18"/>
      <c r="V33" s="18"/>
      <c r="W33" s="18"/>
      <c r="X33" s="18"/>
      <c r="Y33" s="18"/>
      <c r="Z33" s="18"/>
    </row>
    <row r="34" ht="23.25" customHeight="true" outlineLevel="2" spans="1:26">
      <c r="A34" s="157" t="s">
        <v>43</v>
      </c>
      <c r="B34" s="8" t="s">
        <v>250</v>
      </c>
      <c r="C34" s="8" t="s">
        <v>251</v>
      </c>
      <c r="D34" s="8" t="s">
        <v>96</v>
      </c>
      <c r="E34" s="8" t="s">
        <v>97</v>
      </c>
      <c r="F34" s="8" t="s">
        <v>256</v>
      </c>
      <c r="G34" s="8" t="s">
        <v>177</v>
      </c>
      <c r="H34" s="18">
        <v>6.6602</v>
      </c>
      <c r="I34" s="18">
        <v>6.6602</v>
      </c>
      <c r="J34" s="18"/>
      <c r="K34" s="18"/>
      <c r="L34" s="18"/>
      <c r="M34" s="18"/>
      <c r="N34" s="18">
        <v>6.6602</v>
      </c>
      <c r="O34" s="8"/>
      <c r="P34" s="8"/>
      <c r="Q34" s="18"/>
      <c r="R34" s="18"/>
      <c r="S34" s="18"/>
      <c r="T34" s="18"/>
      <c r="U34" s="18"/>
      <c r="V34" s="18"/>
      <c r="W34" s="18"/>
      <c r="X34" s="18"/>
      <c r="Y34" s="18"/>
      <c r="Z34" s="18"/>
    </row>
    <row r="35" ht="23.25" customHeight="true" outlineLevel="2" spans="1:26">
      <c r="A35" s="157" t="s">
        <v>43</v>
      </c>
      <c r="B35" s="8" t="s">
        <v>250</v>
      </c>
      <c r="C35" s="8" t="s">
        <v>251</v>
      </c>
      <c r="D35" s="8" t="s">
        <v>96</v>
      </c>
      <c r="E35" s="8" t="s">
        <v>97</v>
      </c>
      <c r="F35" s="8" t="s">
        <v>256</v>
      </c>
      <c r="G35" s="8" t="s">
        <v>177</v>
      </c>
      <c r="H35" s="18">
        <v>1.2</v>
      </c>
      <c r="I35" s="18">
        <v>1.2</v>
      </c>
      <c r="J35" s="18"/>
      <c r="K35" s="18"/>
      <c r="L35" s="18"/>
      <c r="M35" s="18"/>
      <c r="N35" s="18">
        <v>1.2</v>
      </c>
      <c r="O35" s="8"/>
      <c r="P35" s="8"/>
      <c r="Q35" s="18"/>
      <c r="R35" s="18"/>
      <c r="S35" s="18"/>
      <c r="T35" s="18"/>
      <c r="U35" s="18"/>
      <c r="V35" s="18"/>
      <c r="W35" s="18"/>
      <c r="X35" s="18"/>
      <c r="Y35" s="18"/>
      <c r="Z35" s="18"/>
    </row>
    <row r="36" ht="23.25" customHeight="true" outlineLevel="2" spans="1:26">
      <c r="A36" s="157" t="s">
        <v>43</v>
      </c>
      <c r="B36" s="8" t="s">
        <v>250</v>
      </c>
      <c r="C36" s="8" t="s">
        <v>251</v>
      </c>
      <c r="D36" s="8" t="s">
        <v>98</v>
      </c>
      <c r="E36" s="8" t="s">
        <v>99</v>
      </c>
      <c r="F36" s="8" t="s">
        <v>256</v>
      </c>
      <c r="G36" s="8" t="s">
        <v>177</v>
      </c>
      <c r="H36" s="18">
        <v>3.0081</v>
      </c>
      <c r="I36" s="18">
        <v>3.0081</v>
      </c>
      <c r="J36" s="18"/>
      <c r="K36" s="18"/>
      <c r="L36" s="18"/>
      <c r="M36" s="18"/>
      <c r="N36" s="18">
        <v>3.0081</v>
      </c>
      <c r="O36" s="8"/>
      <c r="P36" s="8"/>
      <c r="Q36" s="18"/>
      <c r="R36" s="18"/>
      <c r="S36" s="18"/>
      <c r="T36" s="18"/>
      <c r="U36" s="18"/>
      <c r="V36" s="18"/>
      <c r="W36" s="18"/>
      <c r="X36" s="18"/>
      <c r="Y36" s="18"/>
      <c r="Z36" s="18"/>
    </row>
    <row r="37" ht="23.25" customHeight="true" outlineLevel="2" spans="1:26">
      <c r="A37" s="157" t="s">
        <v>43</v>
      </c>
      <c r="B37" s="8" t="s">
        <v>250</v>
      </c>
      <c r="C37" s="8" t="s">
        <v>251</v>
      </c>
      <c r="D37" s="8" t="s">
        <v>100</v>
      </c>
      <c r="E37" s="8" t="s">
        <v>101</v>
      </c>
      <c r="F37" s="8" t="s">
        <v>256</v>
      </c>
      <c r="G37" s="8" t="s">
        <v>177</v>
      </c>
      <c r="H37" s="18">
        <v>1.5029</v>
      </c>
      <c r="I37" s="18">
        <v>1.5029</v>
      </c>
      <c r="J37" s="18"/>
      <c r="K37" s="18"/>
      <c r="L37" s="18"/>
      <c r="M37" s="18"/>
      <c r="N37" s="18">
        <v>1.5029</v>
      </c>
      <c r="O37" s="8"/>
      <c r="P37" s="8"/>
      <c r="Q37" s="18"/>
      <c r="R37" s="18"/>
      <c r="S37" s="18"/>
      <c r="T37" s="18"/>
      <c r="U37" s="18"/>
      <c r="V37" s="18"/>
      <c r="W37" s="18"/>
      <c r="X37" s="18"/>
      <c r="Y37" s="18"/>
      <c r="Z37" s="18"/>
    </row>
    <row r="38" ht="23.25" customHeight="true" outlineLevel="2" spans="1:26">
      <c r="A38" s="157" t="s">
        <v>43</v>
      </c>
      <c r="B38" s="8" t="s">
        <v>250</v>
      </c>
      <c r="C38" s="8" t="s">
        <v>251</v>
      </c>
      <c r="D38" s="8" t="s">
        <v>104</v>
      </c>
      <c r="E38" s="8" t="s">
        <v>103</v>
      </c>
      <c r="F38" s="8" t="s">
        <v>256</v>
      </c>
      <c r="G38" s="8" t="s">
        <v>177</v>
      </c>
      <c r="H38" s="18">
        <v>1.841</v>
      </c>
      <c r="I38" s="18">
        <v>1.841</v>
      </c>
      <c r="J38" s="18"/>
      <c r="K38" s="18"/>
      <c r="L38" s="18"/>
      <c r="M38" s="18"/>
      <c r="N38" s="18">
        <v>1.841</v>
      </c>
      <c r="O38" s="8"/>
      <c r="P38" s="8"/>
      <c r="Q38" s="18"/>
      <c r="R38" s="18"/>
      <c r="S38" s="18"/>
      <c r="T38" s="18"/>
      <c r="U38" s="18"/>
      <c r="V38" s="18"/>
      <c r="W38" s="18"/>
      <c r="X38" s="18"/>
      <c r="Y38" s="18"/>
      <c r="Z38" s="18"/>
    </row>
    <row r="39" ht="23.25" customHeight="true" outlineLevel="2" spans="1:26">
      <c r="A39" s="157" t="s">
        <v>43</v>
      </c>
      <c r="B39" s="8" t="s">
        <v>250</v>
      </c>
      <c r="C39" s="8" t="s">
        <v>251</v>
      </c>
      <c r="D39" s="8" t="s">
        <v>94</v>
      </c>
      <c r="E39" s="8" t="s">
        <v>95</v>
      </c>
      <c r="F39" s="8" t="s">
        <v>256</v>
      </c>
      <c r="G39" s="8" t="s">
        <v>177</v>
      </c>
      <c r="H39" s="18">
        <v>29.9664</v>
      </c>
      <c r="I39" s="18">
        <v>29.9664</v>
      </c>
      <c r="J39" s="18"/>
      <c r="K39" s="18"/>
      <c r="L39" s="18"/>
      <c r="M39" s="18"/>
      <c r="N39" s="18">
        <v>29.9664</v>
      </c>
      <c r="O39" s="8"/>
      <c r="P39" s="8"/>
      <c r="Q39" s="18"/>
      <c r="R39" s="18"/>
      <c r="S39" s="18"/>
      <c r="T39" s="18"/>
      <c r="U39" s="18"/>
      <c r="V39" s="18"/>
      <c r="W39" s="18"/>
      <c r="X39" s="18"/>
      <c r="Y39" s="18"/>
      <c r="Z39" s="18"/>
    </row>
    <row r="40" ht="23.25" customHeight="true" outlineLevel="2" spans="1:26">
      <c r="A40" s="157" t="s">
        <v>43</v>
      </c>
      <c r="B40" s="8" t="s">
        <v>250</v>
      </c>
      <c r="C40" s="8" t="s">
        <v>251</v>
      </c>
      <c r="D40" s="8" t="s">
        <v>96</v>
      </c>
      <c r="E40" s="8" t="s">
        <v>97</v>
      </c>
      <c r="F40" s="8" t="s">
        <v>256</v>
      </c>
      <c r="G40" s="8" t="s">
        <v>177</v>
      </c>
      <c r="H40" s="18">
        <v>50.4756</v>
      </c>
      <c r="I40" s="18">
        <v>50.4756</v>
      </c>
      <c r="J40" s="18"/>
      <c r="K40" s="18"/>
      <c r="L40" s="18"/>
      <c r="M40" s="18"/>
      <c r="N40" s="18">
        <v>50.4756</v>
      </c>
      <c r="O40" s="8"/>
      <c r="P40" s="8"/>
      <c r="Q40" s="18"/>
      <c r="R40" s="18"/>
      <c r="S40" s="18"/>
      <c r="T40" s="18"/>
      <c r="U40" s="18"/>
      <c r="V40" s="18"/>
      <c r="W40" s="18"/>
      <c r="X40" s="18"/>
      <c r="Y40" s="18"/>
      <c r="Z40" s="18"/>
    </row>
    <row r="41" ht="23.25" customHeight="true" outlineLevel="2" spans="1:26">
      <c r="A41" s="157" t="s">
        <v>43</v>
      </c>
      <c r="B41" s="8" t="s">
        <v>250</v>
      </c>
      <c r="C41" s="8" t="s">
        <v>251</v>
      </c>
      <c r="D41" s="8" t="s">
        <v>98</v>
      </c>
      <c r="E41" s="8" t="s">
        <v>99</v>
      </c>
      <c r="F41" s="8" t="s">
        <v>256</v>
      </c>
      <c r="G41" s="8" t="s">
        <v>177</v>
      </c>
      <c r="H41" s="18">
        <v>21.7392</v>
      </c>
      <c r="I41" s="18">
        <v>21.7392</v>
      </c>
      <c r="J41" s="18"/>
      <c r="K41" s="18"/>
      <c r="L41" s="18"/>
      <c r="M41" s="18"/>
      <c r="N41" s="18">
        <v>21.7392</v>
      </c>
      <c r="O41" s="8"/>
      <c r="P41" s="8"/>
      <c r="Q41" s="18"/>
      <c r="R41" s="18"/>
      <c r="S41" s="18"/>
      <c r="T41" s="18"/>
      <c r="U41" s="18"/>
      <c r="V41" s="18"/>
      <c r="W41" s="18"/>
      <c r="X41" s="18"/>
      <c r="Y41" s="18"/>
      <c r="Z41" s="18"/>
    </row>
    <row r="42" ht="23.25" customHeight="true" outlineLevel="2" spans="1:26">
      <c r="A42" s="157" t="s">
        <v>43</v>
      </c>
      <c r="B42" s="8" t="s">
        <v>250</v>
      </c>
      <c r="C42" s="8" t="s">
        <v>251</v>
      </c>
      <c r="D42" s="8" t="s">
        <v>100</v>
      </c>
      <c r="E42" s="8" t="s">
        <v>101</v>
      </c>
      <c r="F42" s="8" t="s">
        <v>256</v>
      </c>
      <c r="G42" s="8" t="s">
        <v>177</v>
      </c>
      <c r="H42" s="18">
        <v>10.9668</v>
      </c>
      <c r="I42" s="18">
        <v>10.9668</v>
      </c>
      <c r="J42" s="18"/>
      <c r="K42" s="18"/>
      <c r="L42" s="18"/>
      <c r="M42" s="18"/>
      <c r="N42" s="18">
        <v>10.9668</v>
      </c>
      <c r="O42" s="8"/>
      <c r="P42" s="8"/>
      <c r="Q42" s="18"/>
      <c r="R42" s="18"/>
      <c r="S42" s="18"/>
      <c r="T42" s="18"/>
      <c r="U42" s="18"/>
      <c r="V42" s="18"/>
      <c r="W42" s="18"/>
      <c r="X42" s="18"/>
      <c r="Y42" s="18"/>
      <c r="Z42" s="18"/>
    </row>
    <row r="43" ht="23.25" customHeight="true" outlineLevel="2" spans="1:26">
      <c r="A43" s="157" t="s">
        <v>43</v>
      </c>
      <c r="B43" s="8" t="s">
        <v>250</v>
      </c>
      <c r="C43" s="8" t="s">
        <v>251</v>
      </c>
      <c r="D43" s="8" t="s">
        <v>104</v>
      </c>
      <c r="E43" s="8" t="s">
        <v>103</v>
      </c>
      <c r="F43" s="8" t="s">
        <v>256</v>
      </c>
      <c r="G43" s="8" t="s">
        <v>177</v>
      </c>
      <c r="H43" s="18">
        <v>11.61</v>
      </c>
      <c r="I43" s="18">
        <v>11.61</v>
      </c>
      <c r="J43" s="18"/>
      <c r="K43" s="18"/>
      <c r="L43" s="18"/>
      <c r="M43" s="18"/>
      <c r="N43" s="18">
        <v>11.61</v>
      </c>
      <c r="O43" s="8"/>
      <c r="P43" s="8"/>
      <c r="Q43" s="18"/>
      <c r="R43" s="18"/>
      <c r="S43" s="18"/>
      <c r="T43" s="18"/>
      <c r="U43" s="18"/>
      <c r="V43" s="18"/>
      <c r="W43" s="18"/>
      <c r="X43" s="18"/>
      <c r="Y43" s="18"/>
      <c r="Z43" s="18"/>
    </row>
    <row r="44" ht="23.25" customHeight="true" outlineLevel="2" spans="1:26">
      <c r="A44" s="157" t="s">
        <v>43</v>
      </c>
      <c r="B44" s="8" t="s">
        <v>250</v>
      </c>
      <c r="C44" s="8" t="s">
        <v>251</v>
      </c>
      <c r="D44" s="8" t="s">
        <v>94</v>
      </c>
      <c r="E44" s="8" t="s">
        <v>95</v>
      </c>
      <c r="F44" s="8" t="s">
        <v>256</v>
      </c>
      <c r="G44" s="8" t="s">
        <v>177</v>
      </c>
      <c r="H44" s="18">
        <v>18.18</v>
      </c>
      <c r="I44" s="18">
        <v>18.18</v>
      </c>
      <c r="J44" s="18"/>
      <c r="K44" s="18"/>
      <c r="L44" s="18"/>
      <c r="M44" s="18"/>
      <c r="N44" s="18">
        <v>18.18</v>
      </c>
      <c r="O44" s="8"/>
      <c r="P44" s="8"/>
      <c r="Q44" s="18"/>
      <c r="R44" s="18"/>
      <c r="S44" s="18"/>
      <c r="T44" s="18"/>
      <c r="U44" s="18"/>
      <c r="V44" s="18"/>
      <c r="W44" s="18"/>
      <c r="X44" s="18"/>
      <c r="Y44" s="18"/>
      <c r="Z44" s="18"/>
    </row>
    <row r="45" ht="23.25" customHeight="true" outlineLevel="2" spans="1:26">
      <c r="A45" s="157" t="s">
        <v>43</v>
      </c>
      <c r="B45" s="8" t="s">
        <v>250</v>
      </c>
      <c r="C45" s="8" t="s">
        <v>251</v>
      </c>
      <c r="D45" s="8" t="s">
        <v>96</v>
      </c>
      <c r="E45" s="8" t="s">
        <v>97</v>
      </c>
      <c r="F45" s="8" t="s">
        <v>256</v>
      </c>
      <c r="G45" s="8" t="s">
        <v>177</v>
      </c>
      <c r="H45" s="18">
        <v>31.02</v>
      </c>
      <c r="I45" s="18">
        <v>31.02</v>
      </c>
      <c r="J45" s="18"/>
      <c r="K45" s="18"/>
      <c r="L45" s="18"/>
      <c r="M45" s="18"/>
      <c r="N45" s="18">
        <v>31.02</v>
      </c>
      <c r="O45" s="8"/>
      <c r="P45" s="8"/>
      <c r="Q45" s="18"/>
      <c r="R45" s="18"/>
      <c r="S45" s="18"/>
      <c r="T45" s="18"/>
      <c r="U45" s="18"/>
      <c r="V45" s="18"/>
      <c r="W45" s="18"/>
      <c r="X45" s="18"/>
      <c r="Y45" s="18"/>
      <c r="Z45" s="18"/>
    </row>
    <row r="46" ht="23.25" customHeight="true" outlineLevel="2" spans="1:26">
      <c r="A46" s="157" t="s">
        <v>43</v>
      </c>
      <c r="B46" s="8" t="s">
        <v>250</v>
      </c>
      <c r="C46" s="8" t="s">
        <v>251</v>
      </c>
      <c r="D46" s="8" t="s">
        <v>98</v>
      </c>
      <c r="E46" s="8" t="s">
        <v>99</v>
      </c>
      <c r="F46" s="8" t="s">
        <v>256</v>
      </c>
      <c r="G46" s="8" t="s">
        <v>177</v>
      </c>
      <c r="H46" s="18">
        <v>13.344</v>
      </c>
      <c r="I46" s="18">
        <v>13.344</v>
      </c>
      <c r="J46" s="18"/>
      <c r="K46" s="18"/>
      <c r="L46" s="18"/>
      <c r="M46" s="18"/>
      <c r="N46" s="18">
        <v>13.344</v>
      </c>
      <c r="O46" s="8"/>
      <c r="P46" s="8"/>
      <c r="Q46" s="18"/>
      <c r="R46" s="18"/>
      <c r="S46" s="18"/>
      <c r="T46" s="18"/>
      <c r="U46" s="18"/>
      <c r="V46" s="18"/>
      <c r="W46" s="18"/>
      <c r="X46" s="18"/>
      <c r="Y46" s="18"/>
      <c r="Z46" s="18"/>
    </row>
    <row r="47" ht="23.25" customHeight="true" outlineLevel="2" spans="1:26">
      <c r="A47" s="157" t="s">
        <v>43</v>
      </c>
      <c r="B47" s="8" t="s">
        <v>250</v>
      </c>
      <c r="C47" s="8" t="s">
        <v>251</v>
      </c>
      <c r="D47" s="8" t="s">
        <v>100</v>
      </c>
      <c r="E47" s="8" t="s">
        <v>101</v>
      </c>
      <c r="F47" s="8" t="s">
        <v>256</v>
      </c>
      <c r="G47" s="8" t="s">
        <v>177</v>
      </c>
      <c r="H47" s="18">
        <v>6.504</v>
      </c>
      <c r="I47" s="18">
        <v>6.504</v>
      </c>
      <c r="J47" s="18"/>
      <c r="K47" s="18"/>
      <c r="L47" s="18"/>
      <c r="M47" s="18"/>
      <c r="N47" s="18">
        <v>6.504</v>
      </c>
      <c r="O47" s="8"/>
      <c r="P47" s="8"/>
      <c r="Q47" s="18"/>
      <c r="R47" s="18"/>
      <c r="S47" s="18"/>
      <c r="T47" s="18"/>
      <c r="U47" s="18"/>
      <c r="V47" s="18"/>
      <c r="W47" s="18"/>
      <c r="X47" s="18"/>
      <c r="Y47" s="18"/>
      <c r="Z47" s="18"/>
    </row>
    <row r="48" ht="23.25" customHeight="true" outlineLevel="2" spans="1:26">
      <c r="A48" s="157" t="s">
        <v>43</v>
      </c>
      <c r="B48" s="8" t="s">
        <v>250</v>
      </c>
      <c r="C48" s="8" t="s">
        <v>251</v>
      </c>
      <c r="D48" s="8" t="s">
        <v>104</v>
      </c>
      <c r="E48" s="8" t="s">
        <v>103</v>
      </c>
      <c r="F48" s="8" t="s">
        <v>256</v>
      </c>
      <c r="G48" s="8" t="s">
        <v>177</v>
      </c>
      <c r="H48" s="18">
        <v>7.008</v>
      </c>
      <c r="I48" s="18">
        <v>7.008</v>
      </c>
      <c r="J48" s="18"/>
      <c r="K48" s="18"/>
      <c r="L48" s="18"/>
      <c r="M48" s="18"/>
      <c r="N48" s="18">
        <v>7.008</v>
      </c>
      <c r="O48" s="8"/>
      <c r="P48" s="8"/>
      <c r="Q48" s="18"/>
      <c r="R48" s="18"/>
      <c r="S48" s="18"/>
      <c r="T48" s="18"/>
      <c r="U48" s="18"/>
      <c r="V48" s="18"/>
      <c r="W48" s="18"/>
      <c r="X48" s="18"/>
      <c r="Y48" s="18"/>
      <c r="Z48" s="18"/>
    </row>
    <row r="49" ht="23.25" customHeight="true" outlineLevel="2" spans="1:26">
      <c r="A49" s="157" t="s">
        <v>43</v>
      </c>
      <c r="B49" s="8" t="s">
        <v>257</v>
      </c>
      <c r="C49" s="8" t="s">
        <v>258</v>
      </c>
      <c r="D49" s="8" t="s">
        <v>94</v>
      </c>
      <c r="E49" s="8" t="s">
        <v>95</v>
      </c>
      <c r="F49" s="8" t="s">
        <v>256</v>
      </c>
      <c r="G49" s="8" t="s">
        <v>177</v>
      </c>
      <c r="H49" s="18">
        <v>7.92</v>
      </c>
      <c r="I49" s="18">
        <v>7.92</v>
      </c>
      <c r="J49" s="18"/>
      <c r="K49" s="18"/>
      <c r="L49" s="18"/>
      <c r="M49" s="18"/>
      <c r="N49" s="18">
        <v>7.92</v>
      </c>
      <c r="O49" s="8"/>
      <c r="P49" s="8"/>
      <c r="Q49" s="18"/>
      <c r="R49" s="18"/>
      <c r="S49" s="18"/>
      <c r="T49" s="18"/>
      <c r="U49" s="18"/>
      <c r="V49" s="18"/>
      <c r="W49" s="18"/>
      <c r="X49" s="18"/>
      <c r="Y49" s="18"/>
      <c r="Z49" s="18"/>
    </row>
    <row r="50" ht="23.25" customHeight="true" outlineLevel="2" spans="1:26">
      <c r="A50" s="157" t="s">
        <v>43</v>
      </c>
      <c r="B50" s="8" t="s">
        <v>257</v>
      </c>
      <c r="C50" s="8" t="s">
        <v>258</v>
      </c>
      <c r="D50" s="8" t="s">
        <v>96</v>
      </c>
      <c r="E50" s="8" t="s">
        <v>97</v>
      </c>
      <c r="F50" s="8" t="s">
        <v>256</v>
      </c>
      <c r="G50" s="8" t="s">
        <v>177</v>
      </c>
      <c r="H50" s="18">
        <v>13.68</v>
      </c>
      <c r="I50" s="18">
        <v>13.68</v>
      </c>
      <c r="J50" s="18"/>
      <c r="K50" s="18"/>
      <c r="L50" s="18"/>
      <c r="M50" s="18"/>
      <c r="N50" s="18">
        <v>13.68</v>
      </c>
      <c r="O50" s="8"/>
      <c r="P50" s="8"/>
      <c r="Q50" s="18"/>
      <c r="R50" s="18"/>
      <c r="S50" s="18"/>
      <c r="T50" s="18"/>
      <c r="U50" s="18"/>
      <c r="V50" s="18"/>
      <c r="W50" s="18"/>
      <c r="X50" s="18"/>
      <c r="Y50" s="18"/>
      <c r="Z50" s="18"/>
    </row>
    <row r="51" ht="23.25" customHeight="true" outlineLevel="2" spans="1:26">
      <c r="A51" s="157" t="s">
        <v>43</v>
      </c>
      <c r="B51" s="8" t="s">
        <v>257</v>
      </c>
      <c r="C51" s="8" t="s">
        <v>258</v>
      </c>
      <c r="D51" s="8" t="s">
        <v>98</v>
      </c>
      <c r="E51" s="8" t="s">
        <v>99</v>
      </c>
      <c r="F51" s="8" t="s">
        <v>256</v>
      </c>
      <c r="G51" s="8" t="s">
        <v>177</v>
      </c>
      <c r="H51" s="18">
        <v>5.76</v>
      </c>
      <c r="I51" s="18">
        <v>5.76</v>
      </c>
      <c r="J51" s="18"/>
      <c r="K51" s="18"/>
      <c r="L51" s="18"/>
      <c r="M51" s="18"/>
      <c r="N51" s="18">
        <v>5.76</v>
      </c>
      <c r="O51" s="8"/>
      <c r="P51" s="8"/>
      <c r="Q51" s="18"/>
      <c r="R51" s="18"/>
      <c r="S51" s="18"/>
      <c r="T51" s="18"/>
      <c r="U51" s="18"/>
      <c r="V51" s="18"/>
      <c r="W51" s="18"/>
      <c r="X51" s="18"/>
      <c r="Y51" s="18"/>
      <c r="Z51" s="18"/>
    </row>
    <row r="52" ht="23.25" customHeight="true" outlineLevel="2" spans="1:26">
      <c r="A52" s="157" t="s">
        <v>43</v>
      </c>
      <c r="B52" s="8" t="s">
        <v>257</v>
      </c>
      <c r="C52" s="8" t="s">
        <v>258</v>
      </c>
      <c r="D52" s="8" t="s">
        <v>100</v>
      </c>
      <c r="E52" s="8" t="s">
        <v>101</v>
      </c>
      <c r="F52" s="8" t="s">
        <v>256</v>
      </c>
      <c r="G52" s="8" t="s">
        <v>177</v>
      </c>
      <c r="H52" s="18">
        <v>2.88</v>
      </c>
      <c r="I52" s="18">
        <v>2.88</v>
      </c>
      <c r="J52" s="18"/>
      <c r="K52" s="18"/>
      <c r="L52" s="18"/>
      <c r="M52" s="18"/>
      <c r="N52" s="18">
        <v>2.88</v>
      </c>
      <c r="O52" s="8"/>
      <c r="P52" s="8"/>
      <c r="Q52" s="18"/>
      <c r="R52" s="18"/>
      <c r="S52" s="18"/>
      <c r="T52" s="18"/>
      <c r="U52" s="18"/>
      <c r="V52" s="18"/>
      <c r="W52" s="18"/>
      <c r="X52" s="18"/>
      <c r="Y52" s="18"/>
      <c r="Z52" s="18"/>
    </row>
    <row r="53" ht="23.25" customHeight="true" outlineLevel="2" spans="1:26">
      <c r="A53" s="157" t="s">
        <v>43</v>
      </c>
      <c r="B53" s="8" t="s">
        <v>257</v>
      </c>
      <c r="C53" s="8" t="s">
        <v>258</v>
      </c>
      <c r="D53" s="8" t="s">
        <v>104</v>
      </c>
      <c r="E53" s="8" t="s">
        <v>103</v>
      </c>
      <c r="F53" s="8" t="s">
        <v>256</v>
      </c>
      <c r="G53" s="8" t="s">
        <v>177</v>
      </c>
      <c r="H53" s="18">
        <v>2.88</v>
      </c>
      <c r="I53" s="18">
        <v>2.88</v>
      </c>
      <c r="J53" s="18"/>
      <c r="K53" s="18"/>
      <c r="L53" s="18"/>
      <c r="M53" s="18"/>
      <c r="N53" s="18">
        <v>2.88</v>
      </c>
      <c r="O53" s="8"/>
      <c r="P53" s="8"/>
      <c r="Q53" s="18"/>
      <c r="R53" s="18"/>
      <c r="S53" s="18"/>
      <c r="T53" s="18"/>
      <c r="U53" s="18"/>
      <c r="V53" s="18"/>
      <c r="W53" s="18"/>
      <c r="X53" s="18"/>
      <c r="Y53" s="18"/>
      <c r="Z53" s="18"/>
    </row>
    <row r="54" ht="23.25" customHeight="true" outlineLevel="2" spans="1:26">
      <c r="A54" s="157" t="s">
        <v>43</v>
      </c>
      <c r="B54" s="8" t="s">
        <v>259</v>
      </c>
      <c r="C54" s="8" t="s">
        <v>260</v>
      </c>
      <c r="D54" s="8" t="s">
        <v>64</v>
      </c>
      <c r="E54" s="8" t="s">
        <v>65</v>
      </c>
      <c r="F54" s="8" t="s">
        <v>261</v>
      </c>
      <c r="G54" s="8" t="s">
        <v>180</v>
      </c>
      <c r="H54" s="18">
        <v>104.55928</v>
      </c>
      <c r="I54" s="18">
        <v>104.55928</v>
      </c>
      <c r="J54" s="18"/>
      <c r="K54" s="18"/>
      <c r="L54" s="18"/>
      <c r="M54" s="18"/>
      <c r="N54" s="18">
        <v>104.55928</v>
      </c>
      <c r="O54" s="8"/>
      <c r="P54" s="8"/>
      <c r="Q54" s="18"/>
      <c r="R54" s="18"/>
      <c r="S54" s="18"/>
      <c r="T54" s="18"/>
      <c r="U54" s="18"/>
      <c r="V54" s="18"/>
      <c r="W54" s="18"/>
      <c r="X54" s="18"/>
      <c r="Y54" s="18"/>
      <c r="Z54" s="18"/>
    </row>
    <row r="55" ht="23.25" customHeight="true" outlineLevel="2" spans="1:26">
      <c r="A55" s="157" t="s">
        <v>43</v>
      </c>
      <c r="B55" s="8" t="s">
        <v>262</v>
      </c>
      <c r="C55" s="8" t="s">
        <v>263</v>
      </c>
      <c r="D55" s="8" t="s">
        <v>74</v>
      </c>
      <c r="E55" s="8" t="s">
        <v>75</v>
      </c>
      <c r="F55" s="8" t="s">
        <v>264</v>
      </c>
      <c r="G55" s="8" t="s">
        <v>185</v>
      </c>
      <c r="H55" s="18">
        <v>8.45735</v>
      </c>
      <c r="I55" s="18">
        <v>8.45735</v>
      </c>
      <c r="J55" s="18"/>
      <c r="K55" s="18"/>
      <c r="L55" s="18"/>
      <c r="M55" s="18"/>
      <c r="N55" s="18">
        <v>8.45735</v>
      </c>
      <c r="O55" s="8"/>
      <c r="P55" s="8"/>
      <c r="Q55" s="18"/>
      <c r="R55" s="18"/>
      <c r="S55" s="18"/>
      <c r="T55" s="18"/>
      <c r="U55" s="18"/>
      <c r="V55" s="18"/>
      <c r="W55" s="18"/>
      <c r="X55" s="18"/>
      <c r="Y55" s="18"/>
      <c r="Z55" s="18"/>
    </row>
    <row r="56" ht="23.25" customHeight="true" outlineLevel="2" spans="1:26">
      <c r="A56" s="157" t="s">
        <v>43</v>
      </c>
      <c r="B56" s="8" t="s">
        <v>262</v>
      </c>
      <c r="C56" s="8" t="s">
        <v>263</v>
      </c>
      <c r="D56" s="8" t="s">
        <v>76</v>
      </c>
      <c r="E56" s="8" t="s">
        <v>77</v>
      </c>
      <c r="F56" s="8" t="s">
        <v>264</v>
      </c>
      <c r="G56" s="8" t="s">
        <v>185</v>
      </c>
      <c r="H56" s="18">
        <v>30.169315</v>
      </c>
      <c r="I56" s="18">
        <v>30.169315</v>
      </c>
      <c r="J56" s="18"/>
      <c r="K56" s="18"/>
      <c r="L56" s="18"/>
      <c r="M56" s="18"/>
      <c r="N56" s="18">
        <v>30.169315</v>
      </c>
      <c r="O56" s="8"/>
      <c r="P56" s="8"/>
      <c r="Q56" s="18"/>
      <c r="R56" s="18"/>
      <c r="S56" s="18"/>
      <c r="T56" s="18"/>
      <c r="U56" s="18"/>
      <c r="V56" s="18"/>
      <c r="W56" s="18"/>
      <c r="X56" s="18"/>
      <c r="Y56" s="18"/>
      <c r="Z56" s="18"/>
    </row>
    <row r="57" ht="23.25" customHeight="true" outlineLevel="2" spans="1:26">
      <c r="A57" s="157" t="s">
        <v>43</v>
      </c>
      <c r="B57" s="8" t="s">
        <v>265</v>
      </c>
      <c r="C57" s="8" t="s">
        <v>188</v>
      </c>
      <c r="D57" s="8" t="s">
        <v>78</v>
      </c>
      <c r="E57" s="8" t="s">
        <v>79</v>
      </c>
      <c r="F57" s="8" t="s">
        <v>266</v>
      </c>
      <c r="G57" s="8" t="s">
        <v>188</v>
      </c>
      <c r="H57" s="18">
        <v>20.154204</v>
      </c>
      <c r="I57" s="18">
        <v>20.154204</v>
      </c>
      <c r="J57" s="18"/>
      <c r="K57" s="18"/>
      <c r="L57" s="18"/>
      <c r="M57" s="18"/>
      <c r="N57" s="18">
        <v>20.154204</v>
      </c>
      <c r="O57" s="8"/>
      <c r="P57" s="8"/>
      <c r="Q57" s="18"/>
      <c r="R57" s="18"/>
      <c r="S57" s="18"/>
      <c r="T57" s="18"/>
      <c r="U57" s="18"/>
      <c r="V57" s="18"/>
      <c r="W57" s="18"/>
      <c r="X57" s="18"/>
      <c r="Y57" s="18"/>
      <c r="Z57" s="18"/>
    </row>
    <row r="58" ht="23.25" customHeight="true" outlineLevel="2" spans="1:26">
      <c r="A58" s="157" t="s">
        <v>43</v>
      </c>
      <c r="B58" s="8" t="s">
        <v>267</v>
      </c>
      <c r="C58" s="8" t="s">
        <v>268</v>
      </c>
      <c r="D58" s="8" t="s">
        <v>78</v>
      </c>
      <c r="E58" s="8" t="s">
        <v>79</v>
      </c>
      <c r="F58" s="8" t="s">
        <v>266</v>
      </c>
      <c r="G58" s="8" t="s">
        <v>188</v>
      </c>
      <c r="H58" s="18">
        <v>9.610205</v>
      </c>
      <c r="I58" s="18">
        <v>9.610205</v>
      </c>
      <c r="J58" s="18"/>
      <c r="K58" s="18"/>
      <c r="L58" s="18"/>
      <c r="M58" s="18"/>
      <c r="N58" s="18">
        <v>9.610205</v>
      </c>
      <c r="O58" s="8"/>
      <c r="P58" s="8"/>
      <c r="Q58" s="18"/>
      <c r="R58" s="18"/>
      <c r="S58" s="18"/>
      <c r="T58" s="18"/>
      <c r="U58" s="18"/>
      <c r="V58" s="18"/>
      <c r="W58" s="18"/>
      <c r="X58" s="18"/>
      <c r="Y58" s="18"/>
      <c r="Z58" s="18"/>
    </row>
    <row r="59" ht="23.25" customHeight="true" outlineLevel="2" spans="1:26">
      <c r="A59" s="157" t="s">
        <v>43</v>
      </c>
      <c r="B59" s="8" t="s">
        <v>269</v>
      </c>
      <c r="C59" s="8" t="s">
        <v>270</v>
      </c>
      <c r="D59" s="8" t="s">
        <v>80</v>
      </c>
      <c r="E59" s="8" t="s">
        <v>81</v>
      </c>
      <c r="F59" s="8" t="s">
        <v>271</v>
      </c>
      <c r="G59" s="8" t="s">
        <v>191</v>
      </c>
      <c r="H59" s="18">
        <v>2.272157</v>
      </c>
      <c r="I59" s="18">
        <v>2.272157</v>
      </c>
      <c r="J59" s="18"/>
      <c r="K59" s="18"/>
      <c r="L59" s="18"/>
      <c r="M59" s="18"/>
      <c r="N59" s="18">
        <v>2.272157</v>
      </c>
      <c r="O59" s="8"/>
      <c r="P59" s="8"/>
      <c r="Q59" s="18"/>
      <c r="R59" s="18"/>
      <c r="S59" s="18"/>
      <c r="T59" s="18"/>
      <c r="U59" s="18"/>
      <c r="V59" s="18"/>
      <c r="W59" s="18"/>
      <c r="X59" s="18"/>
      <c r="Y59" s="18"/>
      <c r="Z59" s="18"/>
    </row>
    <row r="60" ht="23.25" customHeight="true" outlineLevel="2" spans="1:26">
      <c r="A60" s="157" t="s">
        <v>43</v>
      </c>
      <c r="B60" s="8" t="s">
        <v>272</v>
      </c>
      <c r="C60" s="8" t="s">
        <v>273</v>
      </c>
      <c r="D60" s="8" t="s">
        <v>80</v>
      </c>
      <c r="E60" s="8" t="s">
        <v>81</v>
      </c>
      <c r="F60" s="8" t="s">
        <v>271</v>
      </c>
      <c r="G60" s="8" t="s">
        <v>191</v>
      </c>
      <c r="H60" s="18">
        <v>2.239356</v>
      </c>
      <c r="I60" s="18">
        <v>2.239356</v>
      </c>
      <c r="J60" s="18"/>
      <c r="K60" s="18"/>
      <c r="L60" s="18"/>
      <c r="M60" s="18"/>
      <c r="N60" s="18">
        <v>2.239356</v>
      </c>
      <c r="O60" s="8"/>
      <c r="P60" s="8"/>
      <c r="Q60" s="18"/>
      <c r="R60" s="18"/>
      <c r="S60" s="18"/>
      <c r="T60" s="18"/>
      <c r="U60" s="18"/>
      <c r="V60" s="18"/>
      <c r="W60" s="18"/>
      <c r="X60" s="18"/>
      <c r="Y60" s="18"/>
      <c r="Z60" s="18"/>
    </row>
    <row r="61" ht="23.25" customHeight="true" outlineLevel="2" spans="1:26">
      <c r="A61" s="157" t="s">
        <v>43</v>
      </c>
      <c r="B61" s="8" t="s">
        <v>274</v>
      </c>
      <c r="C61" s="8" t="s">
        <v>110</v>
      </c>
      <c r="D61" s="8" t="s">
        <v>109</v>
      </c>
      <c r="E61" s="8" t="s">
        <v>110</v>
      </c>
      <c r="F61" s="8" t="s">
        <v>275</v>
      </c>
      <c r="G61" s="8" t="s">
        <v>110</v>
      </c>
      <c r="H61" s="18">
        <v>75.170062</v>
      </c>
      <c r="I61" s="18">
        <v>75.170062</v>
      </c>
      <c r="J61" s="18"/>
      <c r="K61" s="18"/>
      <c r="L61" s="18"/>
      <c r="M61" s="18"/>
      <c r="N61" s="18">
        <v>75.170062</v>
      </c>
      <c r="O61" s="8"/>
      <c r="P61" s="8"/>
      <c r="Q61" s="18"/>
      <c r="R61" s="18"/>
      <c r="S61" s="18"/>
      <c r="T61" s="18"/>
      <c r="U61" s="18"/>
      <c r="V61" s="18"/>
      <c r="W61" s="18"/>
      <c r="X61" s="18"/>
      <c r="Y61" s="18"/>
      <c r="Z61" s="18"/>
    </row>
    <row r="62" ht="23.25" customHeight="true" outlineLevel="2" spans="1:26">
      <c r="A62" s="157" t="s">
        <v>43</v>
      </c>
      <c r="B62" s="8" t="s">
        <v>276</v>
      </c>
      <c r="C62" s="8" t="s">
        <v>277</v>
      </c>
      <c r="D62" s="8" t="s">
        <v>92</v>
      </c>
      <c r="E62" s="8" t="s">
        <v>93</v>
      </c>
      <c r="F62" s="8" t="s">
        <v>278</v>
      </c>
      <c r="G62" s="8" t="s">
        <v>197</v>
      </c>
      <c r="H62" s="18">
        <v>5.4</v>
      </c>
      <c r="I62" s="18">
        <v>5.4</v>
      </c>
      <c r="J62" s="18"/>
      <c r="K62" s="18"/>
      <c r="L62" s="18"/>
      <c r="M62" s="18"/>
      <c r="N62" s="18">
        <v>5.4</v>
      </c>
      <c r="O62" s="8"/>
      <c r="P62" s="8"/>
      <c r="Q62" s="18"/>
      <c r="R62" s="18"/>
      <c r="S62" s="18"/>
      <c r="T62" s="18"/>
      <c r="U62" s="18"/>
      <c r="V62" s="18"/>
      <c r="W62" s="18"/>
      <c r="X62" s="18"/>
      <c r="Y62" s="18"/>
      <c r="Z62" s="18"/>
    </row>
    <row r="63" ht="23.25" customHeight="true" outlineLevel="2" spans="1:26">
      <c r="A63" s="157" t="s">
        <v>43</v>
      </c>
      <c r="B63" s="8" t="s">
        <v>279</v>
      </c>
      <c r="C63" s="8" t="s">
        <v>280</v>
      </c>
      <c r="D63" s="8" t="s">
        <v>94</v>
      </c>
      <c r="E63" s="8" t="s">
        <v>95</v>
      </c>
      <c r="F63" s="8" t="s">
        <v>281</v>
      </c>
      <c r="G63" s="8" t="s">
        <v>190</v>
      </c>
      <c r="H63" s="18">
        <v>2.8</v>
      </c>
      <c r="I63" s="18">
        <v>2.8</v>
      </c>
      <c r="J63" s="18"/>
      <c r="K63" s="18"/>
      <c r="L63" s="18"/>
      <c r="M63" s="18"/>
      <c r="N63" s="18">
        <v>2.8</v>
      </c>
      <c r="O63" s="8"/>
      <c r="P63" s="8"/>
      <c r="Q63" s="18"/>
      <c r="R63" s="18"/>
      <c r="S63" s="18"/>
      <c r="T63" s="18"/>
      <c r="U63" s="18"/>
      <c r="V63" s="18"/>
      <c r="W63" s="18"/>
      <c r="X63" s="18"/>
      <c r="Y63" s="18"/>
      <c r="Z63" s="18"/>
    </row>
    <row r="64" ht="23.25" customHeight="true" outlineLevel="2" spans="1:26">
      <c r="A64" s="157" t="s">
        <v>43</v>
      </c>
      <c r="B64" s="8" t="s">
        <v>276</v>
      </c>
      <c r="C64" s="8" t="s">
        <v>277</v>
      </c>
      <c r="D64" s="8" t="s">
        <v>94</v>
      </c>
      <c r="E64" s="8" t="s">
        <v>95</v>
      </c>
      <c r="F64" s="8" t="s">
        <v>278</v>
      </c>
      <c r="G64" s="8" t="s">
        <v>197</v>
      </c>
      <c r="H64" s="18">
        <v>2.15</v>
      </c>
      <c r="I64" s="18">
        <v>2.15</v>
      </c>
      <c r="J64" s="18"/>
      <c r="K64" s="18"/>
      <c r="L64" s="18"/>
      <c r="M64" s="18"/>
      <c r="N64" s="18">
        <v>2.15</v>
      </c>
      <c r="O64" s="8"/>
      <c r="P64" s="8"/>
      <c r="Q64" s="18"/>
      <c r="R64" s="18"/>
      <c r="S64" s="18"/>
      <c r="T64" s="18"/>
      <c r="U64" s="18"/>
      <c r="V64" s="18"/>
      <c r="W64" s="18"/>
      <c r="X64" s="18"/>
      <c r="Y64" s="18"/>
      <c r="Z64" s="18"/>
    </row>
    <row r="65" ht="23.25" customHeight="true" outlineLevel="2" spans="1:26">
      <c r="A65" s="157" t="s">
        <v>43</v>
      </c>
      <c r="B65" s="8" t="s">
        <v>276</v>
      </c>
      <c r="C65" s="8" t="s">
        <v>277</v>
      </c>
      <c r="D65" s="8" t="s">
        <v>96</v>
      </c>
      <c r="E65" s="8" t="s">
        <v>97</v>
      </c>
      <c r="F65" s="8" t="s">
        <v>282</v>
      </c>
      <c r="G65" s="8" t="s">
        <v>198</v>
      </c>
      <c r="H65" s="18">
        <v>3.6</v>
      </c>
      <c r="I65" s="18">
        <v>3.6</v>
      </c>
      <c r="J65" s="18"/>
      <c r="K65" s="18"/>
      <c r="L65" s="18"/>
      <c r="M65" s="18"/>
      <c r="N65" s="18">
        <v>3.6</v>
      </c>
      <c r="O65" s="8"/>
      <c r="P65" s="8"/>
      <c r="Q65" s="18"/>
      <c r="R65" s="18"/>
      <c r="S65" s="18"/>
      <c r="T65" s="18"/>
      <c r="U65" s="18"/>
      <c r="V65" s="18"/>
      <c r="W65" s="18"/>
      <c r="X65" s="18"/>
      <c r="Y65" s="18"/>
      <c r="Z65" s="18"/>
    </row>
    <row r="66" ht="23.25" customHeight="true" outlineLevel="2" spans="1:26">
      <c r="A66" s="157" t="s">
        <v>43</v>
      </c>
      <c r="B66" s="8" t="s">
        <v>276</v>
      </c>
      <c r="C66" s="8" t="s">
        <v>277</v>
      </c>
      <c r="D66" s="8" t="s">
        <v>96</v>
      </c>
      <c r="E66" s="8" t="s">
        <v>97</v>
      </c>
      <c r="F66" s="8" t="s">
        <v>283</v>
      </c>
      <c r="G66" s="8" t="s">
        <v>181</v>
      </c>
      <c r="H66" s="18">
        <v>0.5</v>
      </c>
      <c r="I66" s="18">
        <v>0.5</v>
      </c>
      <c r="J66" s="18"/>
      <c r="K66" s="18"/>
      <c r="L66" s="18"/>
      <c r="M66" s="18"/>
      <c r="N66" s="18">
        <v>0.5</v>
      </c>
      <c r="O66" s="8"/>
      <c r="P66" s="8"/>
      <c r="Q66" s="18"/>
      <c r="R66" s="18"/>
      <c r="S66" s="18"/>
      <c r="T66" s="18"/>
      <c r="U66" s="18"/>
      <c r="V66" s="18"/>
      <c r="W66" s="18"/>
      <c r="X66" s="18"/>
      <c r="Y66" s="18"/>
      <c r="Z66" s="18"/>
    </row>
    <row r="67" ht="23.25" customHeight="true" outlineLevel="2" spans="1:26">
      <c r="A67" s="157" t="s">
        <v>43</v>
      </c>
      <c r="B67" s="8" t="s">
        <v>276</v>
      </c>
      <c r="C67" s="8" t="s">
        <v>277</v>
      </c>
      <c r="D67" s="8" t="s">
        <v>96</v>
      </c>
      <c r="E67" s="8" t="s">
        <v>97</v>
      </c>
      <c r="F67" s="8" t="s">
        <v>284</v>
      </c>
      <c r="G67" s="8" t="s">
        <v>184</v>
      </c>
      <c r="H67" s="18">
        <v>0.6</v>
      </c>
      <c r="I67" s="18">
        <v>0.6</v>
      </c>
      <c r="J67" s="18"/>
      <c r="K67" s="18"/>
      <c r="L67" s="18"/>
      <c r="M67" s="18"/>
      <c r="N67" s="18">
        <v>0.6</v>
      </c>
      <c r="O67" s="8"/>
      <c r="P67" s="8"/>
      <c r="Q67" s="18"/>
      <c r="R67" s="18"/>
      <c r="S67" s="18"/>
      <c r="T67" s="18"/>
      <c r="U67" s="18"/>
      <c r="V67" s="18"/>
      <c r="W67" s="18"/>
      <c r="X67" s="18"/>
      <c r="Y67" s="18"/>
      <c r="Z67" s="18"/>
    </row>
    <row r="68" ht="23.25" customHeight="true" outlineLevel="2" spans="1:26">
      <c r="A68" s="157" t="s">
        <v>43</v>
      </c>
      <c r="B68" s="8" t="s">
        <v>276</v>
      </c>
      <c r="C68" s="8" t="s">
        <v>277</v>
      </c>
      <c r="D68" s="8" t="s">
        <v>96</v>
      </c>
      <c r="E68" s="8" t="s">
        <v>97</v>
      </c>
      <c r="F68" s="8" t="s">
        <v>285</v>
      </c>
      <c r="G68" s="8" t="s">
        <v>216</v>
      </c>
      <c r="H68" s="18">
        <v>0.6</v>
      </c>
      <c r="I68" s="18">
        <v>0.6</v>
      </c>
      <c r="J68" s="18"/>
      <c r="K68" s="18"/>
      <c r="L68" s="18"/>
      <c r="M68" s="18"/>
      <c r="N68" s="18">
        <v>0.6</v>
      </c>
      <c r="O68" s="8"/>
      <c r="P68" s="8"/>
      <c r="Q68" s="18"/>
      <c r="R68" s="18"/>
      <c r="S68" s="18"/>
      <c r="T68" s="18"/>
      <c r="U68" s="18"/>
      <c r="V68" s="18"/>
      <c r="W68" s="18"/>
      <c r="X68" s="18"/>
      <c r="Y68" s="18"/>
      <c r="Z68" s="18"/>
    </row>
    <row r="69" ht="23.25" customHeight="true" outlineLevel="2" spans="1:26">
      <c r="A69" s="157" t="s">
        <v>43</v>
      </c>
      <c r="B69" s="8" t="s">
        <v>276</v>
      </c>
      <c r="C69" s="8" t="s">
        <v>277</v>
      </c>
      <c r="D69" s="8" t="s">
        <v>96</v>
      </c>
      <c r="E69" s="8" t="s">
        <v>97</v>
      </c>
      <c r="F69" s="8" t="s">
        <v>286</v>
      </c>
      <c r="G69" s="8" t="s">
        <v>207</v>
      </c>
      <c r="H69" s="18">
        <v>2.7</v>
      </c>
      <c r="I69" s="18">
        <v>2.7</v>
      </c>
      <c r="J69" s="18"/>
      <c r="K69" s="18"/>
      <c r="L69" s="18"/>
      <c r="M69" s="18"/>
      <c r="N69" s="18">
        <v>2.7</v>
      </c>
      <c r="O69" s="8"/>
      <c r="P69" s="8"/>
      <c r="Q69" s="18"/>
      <c r="R69" s="18"/>
      <c r="S69" s="18"/>
      <c r="T69" s="18"/>
      <c r="U69" s="18"/>
      <c r="V69" s="18"/>
      <c r="W69" s="18"/>
      <c r="X69" s="18"/>
      <c r="Y69" s="18"/>
      <c r="Z69" s="18"/>
    </row>
    <row r="70" ht="23.25" customHeight="true" outlineLevel="2" spans="1:26">
      <c r="A70" s="157" t="s">
        <v>43</v>
      </c>
      <c r="B70" s="8" t="s">
        <v>276</v>
      </c>
      <c r="C70" s="8" t="s">
        <v>277</v>
      </c>
      <c r="D70" s="8" t="s">
        <v>96</v>
      </c>
      <c r="E70" s="8" t="s">
        <v>97</v>
      </c>
      <c r="F70" s="8" t="s">
        <v>278</v>
      </c>
      <c r="G70" s="8" t="s">
        <v>197</v>
      </c>
      <c r="H70" s="18">
        <v>0.55</v>
      </c>
      <c r="I70" s="18">
        <v>0.55</v>
      </c>
      <c r="J70" s="18"/>
      <c r="K70" s="18"/>
      <c r="L70" s="18"/>
      <c r="M70" s="18"/>
      <c r="N70" s="18">
        <v>0.55</v>
      </c>
      <c r="O70" s="8"/>
      <c r="P70" s="8"/>
      <c r="Q70" s="18"/>
      <c r="R70" s="18"/>
      <c r="S70" s="18"/>
      <c r="T70" s="18"/>
      <c r="U70" s="18"/>
      <c r="V70" s="18"/>
      <c r="W70" s="18"/>
      <c r="X70" s="18"/>
      <c r="Y70" s="18"/>
      <c r="Z70" s="18"/>
    </row>
    <row r="71" ht="23.25" customHeight="true" outlineLevel="2" spans="1:26">
      <c r="A71" s="157" t="s">
        <v>43</v>
      </c>
      <c r="B71" s="8" t="s">
        <v>276</v>
      </c>
      <c r="C71" s="8" t="s">
        <v>277</v>
      </c>
      <c r="D71" s="8" t="s">
        <v>98</v>
      </c>
      <c r="E71" s="8" t="s">
        <v>99</v>
      </c>
      <c r="F71" s="8" t="s">
        <v>287</v>
      </c>
      <c r="G71" s="8" t="s">
        <v>205</v>
      </c>
      <c r="H71" s="18">
        <v>3.6</v>
      </c>
      <c r="I71" s="18">
        <v>3.6</v>
      </c>
      <c r="J71" s="18"/>
      <c r="K71" s="18"/>
      <c r="L71" s="18"/>
      <c r="M71" s="18"/>
      <c r="N71" s="18">
        <v>3.6</v>
      </c>
      <c r="O71" s="8"/>
      <c r="P71" s="8"/>
      <c r="Q71" s="18"/>
      <c r="R71" s="18"/>
      <c r="S71" s="18"/>
      <c r="T71" s="18"/>
      <c r="U71" s="18"/>
      <c r="V71" s="18"/>
      <c r="W71" s="18"/>
      <c r="X71" s="18"/>
      <c r="Y71" s="18"/>
      <c r="Z71" s="18"/>
    </row>
    <row r="72" ht="23.25" customHeight="true" outlineLevel="2" spans="1:26">
      <c r="A72" s="157" t="s">
        <v>43</v>
      </c>
      <c r="B72" s="8" t="s">
        <v>276</v>
      </c>
      <c r="C72" s="8" t="s">
        <v>277</v>
      </c>
      <c r="D72" s="8" t="s">
        <v>100</v>
      </c>
      <c r="E72" s="8" t="s">
        <v>101</v>
      </c>
      <c r="F72" s="8" t="s">
        <v>288</v>
      </c>
      <c r="G72" s="8" t="s">
        <v>209</v>
      </c>
      <c r="H72" s="18">
        <v>1.8</v>
      </c>
      <c r="I72" s="18">
        <v>1.8</v>
      </c>
      <c r="J72" s="18"/>
      <c r="K72" s="18"/>
      <c r="L72" s="18"/>
      <c r="M72" s="18"/>
      <c r="N72" s="18">
        <v>1.8</v>
      </c>
      <c r="O72" s="8"/>
      <c r="P72" s="8"/>
      <c r="Q72" s="18"/>
      <c r="R72" s="18"/>
      <c r="S72" s="18"/>
      <c r="T72" s="18"/>
      <c r="U72" s="18"/>
      <c r="V72" s="18"/>
      <c r="W72" s="18"/>
      <c r="X72" s="18"/>
      <c r="Y72" s="18"/>
      <c r="Z72" s="18"/>
    </row>
    <row r="73" ht="23.25" customHeight="true" outlineLevel="2" spans="1:26">
      <c r="A73" s="157" t="s">
        <v>43</v>
      </c>
      <c r="B73" s="8" t="s">
        <v>276</v>
      </c>
      <c r="C73" s="8" t="s">
        <v>277</v>
      </c>
      <c r="D73" s="8" t="s">
        <v>104</v>
      </c>
      <c r="E73" s="8" t="s">
        <v>103</v>
      </c>
      <c r="F73" s="8" t="s">
        <v>288</v>
      </c>
      <c r="G73" s="8" t="s">
        <v>209</v>
      </c>
      <c r="H73" s="18">
        <v>0.36</v>
      </c>
      <c r="I73" s="18">
        <v>0.36</v>
      </c>
      <c r="J73" s="18"/>
      <c r="K73" s="18"/>
      <c r="L73" s="18"/>
      <c r="M73" s="18"/>
      <c r="N73" s="18">
        <v>0.36</v>
      </c>
      <c r="O73" s="8"/>
      <c r="P73" s="8"/>
      <c r="Q73" s="18"/>
      <c r="R73" s="18"/>
      <c r="S73" s="18"/>
      <c r="T73" s="18"/>
      <c r="U73" s="18"/>
      <c r="V73" s="18"/>
      <c r="W73" s="18"/>
      <c r="X73" s="18"/>
      <c r="Y73" s="18"/>
      <c r="Z73" s="18"/>
    </row>
    <row r="74" ht="23.25" customHeight="true" outlineLevel="2" spans="1:26">
      <c r="A74" s="157" t="s">
        <v>43</v>
      </c>
      <c r="B74" s="8" t="s">
        <v>276</v>
      </c>
      <c r="C74" s="8" t="s">
        <v>277</v>
      </c>
      <c r="D74" s="8" t="s">
        <v>104</v>
      </c>
      <c r="E74" s="8" t="s">
        <v>103</v>
      </c>
      <c r="F74" s="8" t="s">
        <v>286</v>
      </c>
      <c r="G74" s="8" t="s">
        <v>207</v>
      </c>
      <c r="H74" s="18">
        <v>1.44</v>
      </c>
      <c r="I74" s="18">
        <v>1.44</v>
      </c>
      <c r="J74" s="18"/>
      <c r="K74" s="18"/>
      <c r="L74" s="18"/>
      <c r="M74" s="18"/>
      <c r="N74" s="18">
        <v>1.44</v>
      </c>
      <c r="O74" s="8"/>
      <c r="P74" s="8"/>
      <c r="Q74" s="18"/>
      <c r="R74" s="18"/>
      <c r="S74" s="18"/>
      <c r="T74" s="18"/>
      <c r="U74" s="18"/>
      <c r="V74" s="18"/>
      <c r="W74" s="18"/>
      <c r="X74" s="18"/>
      <c r="Y74" s="18"/>
      <c r="Z74" s="18"/>
    </row>
    <row r="75" ht="23.25" customHeight="true" outlineLevel="2" spans="1:26">
      <c r="A75" s="157" t="s">
        <v>43</v>
      </c>
      <c r="B75" s="8" t="s">
        <v>276</v>
      </c>
      <c r="C75" s="8" t="s">
        <v>277</v>
      </c>
      <c r="D75" s="8" t="s">
        <v>62</v>
      </c>
      <c r="E75" s="8" t="s">
        <v>63</v>
      </c>
      <c r="F75" s="8" t="s">
        <v>278</v>
      </c>
      <c r="G75" s="8" t="s">
        <v>197</v>
      </c>
      <c r="H75" s="18">
        <v>1.92</v>
      </c>
      <c r="I75" s="18">
        <v>1.92</v>
      </c>
      <c r="J75" s="18"/>
      <c r="K75" s="18"/>
      <c r="L75" s="18"/>
      <c r="M75" s="18"/>
      <c r="N75" s="18">
        <v>1.92</v>
      </c>
      <c r="O75" s="8"/>
      <c r="P75" s="8"/>
      <c r="Q75" s="18"/>
      <c r="R75" s="18"/>
      <c r="S75" s="18"/>
      <c r="T75" s="18"/>
      <c r="U75" s="18"/>
      <c r="V75" s="18"/>
      <c r="W75" s="18"/>
      <c r="X75" s="18"/>
      <c r="Y75" s="18"/>
      <c r="Z75" s="18"/>
    </row>
    <row r="76" ht="23.25" customHeight="true" outlineLevel="2" spans="1:26">
      <c r="A76" s="157" t="s">
        <v>43</v>
      </c>
      <c r="B76" s="8" t="s">
        <v>289</v>
      </c>
      <c r="C76" s="8" t="s">
        <v>211</v>
      </c>
      <c r="D76" s="8" t="s">
        <v>92</v>
      </c>
      <c r="E76" s="8" t="s">
        <v>93</v>
      </c>
      <c r="F76" s="8" t="s">
        <v>290</v>
      </c>
      <c r="G76" s="8" t="s">
        <v>211</v>
      </c>
      <c r="H76" s="18">
        <v>3.074136</v>
      </c>
      <c r="I76" s="18">
        <v>3.074136</v>
      </c>
      <c r="J76" s="18"/>
      <c r="K76" s="18"/>
      <c r="L76" s="18"/>
      <c r="M76" s="18"/>
      <c r="N76" s="18">
        <v>3.074136</v>
      </c>
      <c r="O76" s="8"/>
      <c r="P76" s="8"/>
      <c r="Q76" s="18"/>
      <c r="R76" s="18"/>
      <c r="S76" s="18"/>
      <c r="T76" s="18"/>
      <c r="U76" s="18"/>
      <c r="V76" s="18"/>
      <c r="W76" s="18"/>
      <c r="X76" s="18"/>
      <c r="Y76" s="18"/>
      <c r="Z76" s="18"/>
    </row>
    <row r="77" ht="23.25" customHeight="true" outlineLevel="2" spans="1:26">
      <c r="A77" s="157" t="s">
        <v>43</v>
      </c>
      <c r="B77" s="8" t="s">
        <v>289</v>
      </c>
      <c r="C77" s="8" t="s">
        <v>211</v>
      </c>
      <c r="D77" s="8" t="s">
        <v>94</v>
      </c>
      <c r="E77" s="8" t="s">
        <v>95</v>
      </c>
      <c r="F77" s="8" t="s">
        <v>290</v>
      </c>
      <c r="G77" s="8" t="s">
        <v>211</v>
      </c>
      <c r="H77" s="18">
        <v>2.099928</v>
      </c>
      <c r="I77" s="18">
        <v>2.099928</v>
      </c>
      <c r="J77" s="18"/>
      <c r="K77" s="18"/>
      <c r="L77" s="18"/>
      <c r="M77" s="18"/>
      <c r="N77" s="18">
        <v>2.099928</v>
      </c>
      <c r="O77" s="8"/>
      <c r="P77" s="8"/>
      <c r="Q77" s="18"/>
      <c r="R77" s="18"/>
      <c r="S77" s="18"/>
      <c r="T77" s="18"/>
      <c r="U77" s="18"/>
      <c r="V77" s="18"/>
      <c r="W77" s="18"/>
      <c r="X77" s="18"/>
      <c r="Y77" s="18"/>
      <c r="Z77" s="18"/>
    </row>
    <row r="78" ht="23.25" customHeight="true" outlineLevel="2" spans="1:26">
      <c r="A78" s="157" t="s">
        <v>43</v>
      </c>
      <c r="B78" s="8" t="s">
        <v>289</v>
      </c>
      <c r="C78" s="8" t="s">
        <v>211</v>
      </c>
      <c r="D78" s="8" t="s">
        <v>96</v>
      </c>
      <c r="E78" s="8" t="s">
        <v>97</v>
      </c>
      <c r="F78" s="8" t="s">
        <v>290</v>
      </c>
      <c r="G78" s="8" t="s">
        <v>211</v>
      </c>
      <c r="H78" s="18">
        <v>3.54696</v>
      </c>
      <c r="I78" s="18">
        <v>3.54696</v>
      </c>
      <c r="J78" s="18"/>
      <c r="K78" s="18"/>
      <c r="L78" s="18"/>
      <c r="M78" s="18"/>
      <c r="N78" s="18">
        <v>3.54696</v>
      </c>
      <c r="O78" s="8"/>
      <c r="P78" s="8"/>
      <c r="Q78" s="18"/>
      <c r="R78" s="18"/>
      <c r="S78" s="18"/>
      <c r="T78" s="18"/>
      <c r="U78" s="18"/>
      <c r="V78" s="18"/>
      <c r="W78" s="18"/>
      <c r="X78" s="18"/>
      <c r="Y78" s="18"/>
      <c r="Z78" s="18"/>
    </row>
    <row r="79" ht="23.25" customHeight="true" outlineLevel="2" spans="1:26">
      <c r="A79" s="157" t="s">
        <v>43</v>
      </c>
      <c r="B79" s="8" t="s">
        <v>289</v>
      </c>
      <c r="C79" s="8" t="s">
        <v>211</v>
      </c>
      <c r="D79" s="8" t="s">
        <v>98</v>
      </c>
      <c r="E79" s="8" t="s">
        <v>99</v>
      </c>
      <c r="F79" s="8" t="s">
        <v>290</v>
      </c>
      <c r="G79" s="8" t="s">
        <v>211</v>
      </c>
      <c r="H79" s="18">
        <v>1.561368</v>
      </c>
      <c r="I79" s="18">
        <v>1.561368</v>
      </c>
      <c r="J79" s="18"/>
      <c r="K79" s="18"/>
      <c r="L79" s="18"/>
      <c r="M79" s="18"/>
      <c r="N79" s="18">
        <v>1.561368</v>
      </c>
      <c r="O79" s="8"/>
      <c r="P79" s="8"/>
      <c r="Q79" s="18"/>
      <c r="R79" s="18"/>
      <c r="S79" s="18"/>
      <c r="T79" s="18"/>
      <c r="U79" s="18"/>
      <c r="V79" s="18"/>
      <c r="W79" s="18"/>
      <c r="X79" s="18"/>
      <c r="Y79" s="18"/>
      <c r="Z79" s="18"/>
    </row>
    <row r="80" ht="23.25" customHeight="true" outlineLevel="2" spans="1:26">
      <c r="A80" s="157" t="s">
        <v>43</v>
      </c>
      <c r="B80" s="8" t="s">
        <v>289</v>
      </c>
      <c r="C80" s="8" t="s">
        <v>211</v>
      </c>
      <c r="D80" s="8" t="s">
        <v>100</v>
      </c>
      <c r="E80" s="8" t="s">
        <v>101</v>
      </c>
      <c r="F80" s="8" t="s">
        <v>290</v>
      </c>
      <c r="G80" s="8" t="s">
        <v>211</v>
      </c>
      <c r="H80" s="18">
        <v>0.777192</v>
      </c>
      <c r="I80" s="18">
        <v>0.777192</v>
      </c>
      <c r="J80" s="18"/>
      <c r="K80" s="18"/>
      <c r="L80" s="18"/>
      <c r="M80" s="18"/>
      <c r="N80" s="18">
        <v>0.777192</v>
      </c>
      <c r="O80" s="8"/>
      <c r="P80" s="8"/>
      <c r="Q80" s="18"/>
      <c r="R80" s="18"/>
      <c r="S80" s="18"/>
      <c r="T80" s="18"/>
      <c r="U80" s="18"/>
      <c r="V80" s="18"/>
      <c r="W80" s="18"/>
      <c r="X80" s="18"/>
      <c r="Y80" s="18"/>
      <c r="Z80" s="18"/>
    </row>
    <row r="81" ht="23.25" customHeight="true" outlineLevel="2" spans="1:26">
      <c r="A81" s="157" t="s">
        <v>43</v>
      </c>
      <c r="B81" s="8" t="s">
        <v>289</v>
      </c>
      <c r="C81" s="8" t="s">
        <v>211</v>
      </c>
      <c r="D81" s="8" t="s">
        <v>104</v>
      </c>
      <c r="E81" s="8" t="s">
        <v>103</v>
      </c>
      <c r="F81" s="8" t="s">
        <v>290</v>
      </c>
      <c r="G81" s="8" t="s">
        <v>211</v>
      </c>
      <c r="H81" s="18">
        <v>0.88788</v>
      </c>
      <c r="I81" s="18">
        <v>0.88788</v>
      </c>
      <c r="J81" s="18"/>
      <c r="K81" s="18"/>
      <c r="L81" s="18"/>
      <c r="M81" s="18"/>
      <c r="N81" s="18">
        <v>0.88788</v>
      </c>
      <c r="O81" s="8"/>
      <c r="P81" s="8"/>
      <c r="Q81" s="18"/>
      <c r="R81" s="18"/>
      <c r="S81" s="18"/>
      <c r="T81" s="18"/>
      <c r="U81" s="18"/>
      <c r="V81" s="18"/>
      <c r="W81" s="18"/>
      <c r="X81" s="18"/>
      <c r="Y81" s="18"/>
      <c r="Z81" s="18"/>
    </row>
    <row r="82" ht="23.25" customHeight="true" outlineLevel="2" spans="1:26">
      <c r="A82" s="157" t="s">
        <v>43</v>
      </c>
      <c r="B82" s="8" t="s">
        <v>276</v>
      </c>
      <c r="C82" s="8" t="s">
        <v>277</v>
      </c>
      <c r="D82" s="8" t="s">
        <v>62</v>
      </c>
      <c r="E82" s="8" t="s">
        <v>63</v>
      </c>
      <c r="F82" s="8" t="s">
        <v>291</v>
      </c>
      <c r="G82" s="8" t="s">
        <v>213</v>
      </c>
      <c r="H82" s="18">
        <v>5.457035</v>
      </c>
      <c r="I82" s="18">
        <v>5.457035</v>
      </c>
      <c r="J82" s="18"/>
      <c r="K82" s="18"/>
      <c r="L82" s="18"/>
      <c r="M82" s="18"/>
      <c r="N82" s="18">
        <v>5.457035</v>
      </c>
      <c r="O82" s="8"/>
      <c r="P82" s="8"/>
      <c r="Q82" s="18"/>
      <c r="R82" s="18"/>
      <c r="S82" s="18"/>
      <c r="T82" s="18"/>
      <c r="U82" s="18"/>
      <c r="V82" s="18"/>
      <c r="W82" s="18"/>
      <c r="X82" s="18"/>
      <c r="Y82" s="18"/>
      <c r="Z82" s="18"/>
    </row>
    <row r="83" ht="23.25" customHeight="true" outlineLevel="2" spans="1:26">
      <c r="A83" s="157" t="s">
        <v>43</v>
      </c>
      <c r="B83" s="8" t="s">
        <v>276</v>
      </c>
      <c r="C83" s="8" t="s">
        <v>277</v>
      </c>
      <c r="D83" s="8" t="s">
        <v>92</v>
      </c>
      <c r="E83" s="8" t="s">
        <v>93</v>
      </c>
      <c r="F83" s="8" t="s">
        <v>291</v>
      </c>
      <c r="G83" s="8" t="s">
        <v>213</v>
      </c>
      <c r="H83" s="18">
        <v>3.49002</v>
      </c>
      <c r="I83" s="18">
        <v>3.49002</v>
      </c>
      <c r="J83" s="18"/>
      <c r="K83" s="18"/>
      <c r="L83" s="18"/>
      <c r="M83" s="18"/>
      <c r="N83" s="18">
        <v>3.49002</v>
      </c>
      <c r="O83" s="8"/>
      <c r="P83" s="8"/>
      <c r="Q83" s="18"/>
      <c r="R83" s="18"/>
      <c r="S83" s="18"/>
      <c r="T83" s="18"/>
      <c r="U83" s="18"/>
      <c r="V83" s="18"/>
      <c r="W83" s="18"/>
      <c r="X83" s="18"/>
      <c r="Y83" s="18"/>
      <c r="Z83" s="18"/>
    </row>
    <row r="84" ht="23.25" customHeight="true" outlineLevel="2" spans="1:26">
      <c r="A84" s="157" t="s">
        <v>43</v>
      </c>
      <c r="B84" s="8" t="s">
        <v>276</v>
      </c>
      <c r="C84" s="8" t="s">
        <v>277</v>
      </c>
      <c r="D84" s="8" t="s">
        <v>94</v>
      </c>
      <c r="E84" s="8" t="s">
        <v>95</v>
      </c>
      <c r="F84" s="8" t="s">
        <v>291</v>
      </c>
      <c r="G84" s="8" t="s">
        <v>213</v>
      </c>
      <c r="H84" s="18">
        <v>2.62491</v>
      </c>
      <c r="I84" s="18">
        <v>2.62491</v>
      </c>
      <c r="J84" s="18"/>
      <c r="K84" s="18"/>
      <c r="L84" s="18"/>
      <c r="M84" s="18"/>
      <c r="N84" s="18">
        <v>2.62491</v>
      </c>
      <c r="O84" s="8"/>
      <c r="P84" s="8"/>
      <c r="Q84" s="18"/>
      <c r="R84" s="18"/>
      <c r="S84" s="18"/>
      <c r="T84" s="18"/>
      <c r="U84" s="18"/>
      <c r="V84" s="18"/>
      <c r="W84" s="18"/>
      <c r="X84" s="18"/>
      <c r="Y84" s="18"/>
      <c r="Z84" s="18"/>
    </row>
    <row r="85" ht="23.25" customHeight="true" outlineLevel="2" spans="1:26">
      <c r="A85" s="157" t="s">
        <v>43</v>
      </c>
      <c r="B85" s="8" t="s">
        <v>276</v>
      </c>
      <c r="C85" s="8" t="s">
        <v>277</v>
      </c>
      <c r="D85" s="8" t="s">
        <v>96</v>
      </c>
      <c r="E85" s="8" t="s">
        <v>97</v>
      </c>
      <c r="F85" s="8" t="s">
        <v>291</v>
      </c>
      <c r="G85" s="8" t="s">
        <v>213</v>
      </c>
      <c r="H85" s="18">
        <v>4.4337</v>
      </c>
      <c r="I85" s="18">
        <v>4.4337</v>
      </c>
      <c r="J85" s="18"/>
      <c r="K85" s="18"/>
      <c r="L85" s="18"/>
      <c r="M85" s="18"/>
      <c r="N85" s="18">
        <v>4.4337</v>
      </c>
      <c r="O85" s="8"/>
      <c r="P85" s="8"/>
      <c r="Q85" s="18"/>
      <c r="R85" s="18"/>
      <c r="S85" s="18"/>
      <c r="T85" s="18"/>
      <c r="U85" s="18"/>
      <c r="V85" s="18"/>
      <c r="W85" s="18"/>
      <c r="X85" s="18"/>
      <c r="Y85" s="18"/>
      <c r="Z85" s="18"/>
    </row>
    <row r="86" ht="23.25" customHeight="true" outlineLevel="2" spans="1:26">
      <c r="A86" s="157" t="s">
        <v>43</v>
      </c>
      <c r="B86" s="8" t="s">
        <v>276</v>
      </c>
      <c r="C86" s="8" t="s">
        <v>277</v>
      </c>
      <c r="D86" s="8" t="s">
        <v>98</v>
      </c>
      <c r="E86" s="8" t="s">
        <v>99</v>
      </c>
      <c r="F86" s="8" t="s">
        <v>291</v>
      </c>
      <c r="G86" s="8" t="s">
        <v>213</v>
      </c>
      <c r="H86" s="18">
        <v>1.95171</v>
      </c>
      <c r="I86" s="18">
        <v>1.95171</v>
      </c>
      <c r="J86" s="18"/>
      <c r="K86" s="18"/>
      <c r="L86" s="18"/>
      <c r="M86" s="18"/>
      <c r="N86" s="18">
        <v>1.95171</v>
      </c>
      <c r="O86" s="8"/>
      <c r="P86" s="8"/>
      <c r="Q86" s="18"/>
      <c r="R86" s="18"/>
      <c r="S86" s="18"/>
      <c r="T86" s="18"/>
      <c r="U86" s="18"/>
      <c r="V86" s="18"/>
      <c r="W86" s="18"/>
      <c r="X86" s="18"/>
      <c r="Y86" s="18"/>
      <c r="Z86" s="18"/>
    </row>
    <row r="87" ht="23.25" customHeight="true" outlineLevel="2" spans="1:26">
      <c r="A87" s="157" t="s">
        <v>43</v>
      </c>
      <c r="B87" s="8" t="s">
        <v>276</v>
      </c>
      <c r="C87" s="8" t="s">
        <v>277</v>
      </c>
      <c r="D87" s="8" t="s">
        <v>100</v>
      </c>
      <c r="E87" s="8" t="s">
        <v>101</v>
      </c>
      <c r="F87" s="8" t="s">
        <v>291</v>
      </c>
      <c r="G87" s="8" t="s">
        <v>213</v>
      </c>
      <c r="H87" s="18">
        <v>0.97149</v>
      </c>
      <c r="I87" s="18">
        <v>0.97149</v>
      </c>
      <c r="J87" s="18"/>
      <c r="K87" s="18"/>
      <c r="L87" s="18"/>
      <c r="M87" s="18"/>
      <c r="N87" s="18">
        <v>0.97149</v>
      </c>
      <c r="O87" s="8"/>
      <c r="P87" s="8"/>
      <c r="Q87" s="18"/>
      <c r="R87" s="18"/>
      <c r="S87" s="18"/>
      <c r="T87" s="18"/>
      <c r="U87" s="18"/>
      <c r="V87" s="18"/>
      <c r="W87" s="18"/>
      <c r="X87" s="18"/>
      <c r="Y87" s="18"/>
      <c r="Z87" s="18"/>
    </row>
    <row r="88" ht="23.25" customHeight="true" outlineLevel="2" spans="1:26">
      <c r="A88" s="157" t="s">
        <v>43</v>
      </c>
      <c r="B88" s="8" t="s">
        <v>276</v>
      </c>
      <c r="C88" s="8" t="s">
        <v>277</v>
      </c>
      <c r="D88" s="8" t="s">
        <v>104</v>
      </c>
      <c r="E88" s="8" t="s">
        <v>103</v>
      </c>
      <c r="F88" s="8" t="s">
        <v>291</v>
      </c>
      <c r="G88" s="8" t="s">
        <v>213</v>
      </c>
      <c r="H88" s="18">
        <v>1.10985</v>
      </c>
      <c r="I88" s="18">
        <v>1.10985</v>
      </c>
      <c r="J88" s="18"/>
      <c r="K88" s="18"/>
      <c r="L88" s="18"/>
      <c r="M88" s="18"/>
      <c r="N88" s="18">
        <v>1.10985</v>
      </c>
      <c r="O88" s="8"/>
      <c r="P88" s="8"/>
      <c r="Q88" s="18"/>
      <c r="R88" s="18"/>
      <c r="S88" s="18"/>
      <c r="T88" s="18"/>
      <c r="U88" s="18"/>
      <c r="V88" s="18"/>
      <c r="W88" s="18"/>
      <c r="X88" s="18"/>
      <c r="Y88" s="18"/>
      <c r="Z88" s="18"/>
    </row>
    <row r="89" ht="23.25" customHeight="true" outlineLevel="2" spans="1:26">
      <c r="A89" s="157" t="s">
        <v>43</v>
      </c>
      <c r="B89" s="8" t="s">
        <v>292</v>
      </c>
      <c r="C89" s="8" t="s">
        <v>293</v>
      </c>
      <c r="D89" s="8" t="s">
        <v>100</v>
      </c>
      <c r="E89" s="8" t="s">
        <v>101</v>
      </c>
      <c r="F89" s="8" t="s">
        <v>294</v>
      </c>
      <c r="G89" s="8" t="s">
        <v>192</v>
      </c>
      <c r="H89" s="18">
        <v>3.395</v>
      </c>
      <c r="I89" s="18">
        <v>3.395</v>
      </c>
      <c r="J89" s="18"/>
      <c r="K89" s="18"/>
      <c r="L89" s="18"/>
      <c r="M89" s="18"/>
      <c r="N89" s="18">
        <v>3.395</v>
      </c>
      <c r="O89" s="8"/>
      <c r="P89" s="8"/>
      <c r="Q89" s="18"/>
      <c r="R89" s="18"/>
      <c r="S89" s="18"/>
      <c r="T89" s="18"/>
      <c r="U89" s="18"/>
      <c r="V89" s="18"/>
      <c r="W89" s="18"/>
      <c r="X89" s="18"/>
      <c r="Y89" s="18"/>
      <c r="Z89" s="18"/>
    </row>
    <row r="90" ht="23.25" customHeight="true" outlineLevel="2" spans="1:26">
      <c r="A90" s="157" t="s">
        <v>43</v>
      </c>
      <c r="B90" s="8" t="s">
        <v>295</v>
      </c>
      <c r="C90" s="8" t="s">
        <v>296</v>
      </c>
      <c r="D90" s="8" t="s">
        <v>92</v>
      </c>
      <c r="E90" s="8" t="s">
        <v>93</v>
      </c>
      <c r="F90" s="8" t="s">
        <v>285</v>
      </c>
      <c r="G90" s="8" t="s">
        <v>216</v>
      </c>
      <c r="H90" s="18">
        <v>10.68</v>
      </c>
      <c r="I90" s="18">
        <v>10.68</v>
      </c>
      <c r="J90" s="18"/>
      <c r="K90" s="18"/>
      <c r="L90" s="18"/>
      <c r="M90" s="18"/>
      <c r="N90" s="18">
        <v>10.68</v>
      </c>
      <c r="O90" s="8"/>
      <c r="P90" s="8"/>
      <c r="Q90" s="18"/>
      <c r="R90" s="18"/>
      <c r="S90" s="18"/>
      <c r="T90" s="18"/>
      <c r="U90" s="18"/>
      <c r="V90" s="18"/>
      <c r="W90" s="18"/>
      <c r="X90" s="18"/>
      <c r="Y90" s="18"/>
      <c r="Z90" s="18"/>
    </row>
    <row r="91" ht="23.25" customHeight="true" outlineLevel="2" spans="1:26">
      <c r="A91" s="157" t="s">
        <v>43</v>
      </c>
      <c r="B91" s="8" t="s">
        <v>297</v>
      </c>
      <c r="C91" s="8" t="s">
        <v>200</v>
      </c>
      <c r="D91" s="8" t="s">
        <v>62</v>
      </c>
      <c r="E91" s="8" t="s">
        <v>63</v>
      </c>
      <c r="F91" s="8" t="s">
        <v>298</v>
      </c>
      <c r="G91" s="8" t="s">
        <v>219</v>
      </c>
      <c r="H91" s="18">
        <v>44.64</v>
      </c>
      <c r="I91" s="18">
        <v>44.64</v>
      </c>
      <c r="J91" s="18"/>
      <c r="K91" s="18"/>
      <c r="L91" s="18"/>
      <c r="M91" s="18"/>
      <c r="N91" s="18">
        <v>44.64</v>
      </c>
      <c r="O91" s="8"/>
      <c r="P91" s="8"/>
      <c r="Q91" s="18"/>
      <c r="R91" s="18"/>
      <c r="S91" s="18"/>
      <c r="T91" s="18"/>
      <c r="U91" s="18"/>
      <c r="V91" s="18"/>
      <c r="W91" s="18"/>
      <c r="X91" s="18"/>
      <c r="Y91" s="18"/>
      <c r="Z91" s="18"/>
    </row>
    <row r="92" ht="17.25" customHeight="true" spans="1:26">
      <c r="A92" s="165" t="s">
        <v>115</v>
      </c>
      <c r="B92" s="166"/>
      <c r="C92" s="166"/>
      <c r="D92" s="166"/>
      <c r="E92" s="166"/>
      <c r="F92" s="166"/>
      <c r="G92" s="167"/>
      <c r="H92" s="18">
        <v>1046.468564</v>
      </c>
      <c r="I92" s="18">
        <v>1046.468564</v>
      </c>
      <c r="J92" s="18"/>
      <c r="K92" s="18"/>
      <c r="L92" s="18"/>
      <c r="M92" s="18"/>
      <c r="N92" s="18">
        <v>1046.468564</v>
      </c>
      <c r="O92" s="18"/>
      <c r="P92" s="18"/>
      <c r="Q92" s="18"/>
      <c r="R92" s="18"/>
      <c r="S92" s="18"/>
      <c r="T92" s="18"/>
      <c r="U92" s="18"/>
      <c r="V92" s="18"/>
      <c r="W92" s="18"/>
      <c r="X92" s="18"/>
      <c r="Y92" s="18"/>
      <c r="Z92" s="18"/>
    </row>
  </sheetData>
  <autoFilter ref="A7:Z92">
    <extLst/>
  </autoFilter>
  <mergeCells count="32">
    <mergeCell ref="A2:Z2"/>
    <mergeCell ref="A3:G3"/>
    <mergeCell ref="H4:Z4"/>
    <mergeCell ref="I5:P5"/>
    <mergeCell ref="Q5:S5"/>
    <mergeCell ref="U5:Z5"/>
    <mergeCell ref="I6:J6"/>
    <mergeCell ref="A92:G9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6:S7"/>
    <mergeCell ref="T5:T7"/>
    <mergeCell ref="U6:U7"/>
    <mergeCell ref="V6:V7"/>
    <mergeCell ref="W6:W7"/>
    <mergeCell ref="X6:X7"/>
    <mergeCell ref="Y6:Y7"/>
    <mergeCell ref="Z6:Z7"/>
  </mergeCells>
  <pageMargins left="0.75" right="0.75" top="1" bottom="1" header="0.511805555555556" footer="0.511805555555556"/>
  <pageSetup paperSize="9" fitToWidth="0"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false"/>
    <pageSetUpPr fitToPage="true"/>
  </sheetPr>
  <dimension ref="A1:W17"/>
  <sheetViews>
    <sheetView showZeros="0" topLeftCell="G1" workbookViewId="0">
      <selection activeCell="N11" sqref="$A1:$XFD1048576"/>
    </sheetView>
  </sheetViews>
  <sheetFormatPr defaultColWidth="9.14166666666667" defaultRowHeight="14.25" customHeight="true"/>
  <cols>
    <col min="1" max="1" width="10.275" customWidth="true"/>
    <col min="2" max="2" width="13.425" customWidth="true"/>
    <col min="3" max="3" width="32.85" customWidth="true"/>
    <col min="4" max="4" width="23.85" customWidth="true"/>
    <col min="5" max="5" width="11.1416666666667" customWidth="true"/>
    <col min="6" max="6" width="17.7166666666667" customWidth="true"/>
    <col min="7" max="7" width="9.85" customWidth="true"/>
    <col min="8" max="8" width="17.7166666666667" customWidth="true"/>
    <col min="9" max="10" width="10.7166666666667" customWidth="true"/>
    <col min="11" max="11" width="11" customWidth="true"/>
    <col min="12" max="14" width="12.275" customWidth="true"/>
    <col min="15" max="15" width="12.7166666666667" customWidth="true"/>
    <col min="16" max="17" width="11.1416666666667" customWidth="true"/>
    <col min="19" max="19" width="10.275" customWidth="true"/>
    <col min="20" max="21" width="11.85" customWidth="true"/>
    <col min="22" max="22" width="11.7166666666667" customWidth="true"/>
    <col min="23" max="23" width="10.275" customWidth="true"/>
  </cols>
  <sheetData>
    <row r="1" ht="13.5" customHeight="true" spans="2:23">
      <c r="B1" s="140"/>
      <c r="E1" s="1"/>
      <c r="F1" s="1"/>
      <c r="G1" s="1"/>
      <c r="H1" s="1"/>
      <c r="U1" s="140"/>
      <c r="W1" s="147" t="s">
        <v>299</v>
      </c>
    </row>
    <row r="2" ht="27.75" customHeight="true" spans="1:23">
      <c r="A2" s="2" t="s">
        <v>300</v>
      </c>
      <c r="B2" s="2"/>
      <c r="C2" s="2"/>
      <c r="D2" s="2"/>
      <c r="E2" s="2"/>
      <c r="F2" s="2"/>
      <c r="G2" s="2"/>
      <c r="H2" s="2"/>
      <c r="I2" s="2"/>
      <c r="J2" s="2"/>
      <c r="K2" s="2"/>
      <c r="L2" s="2"/>
      <c r="M2" s="2"/>
      <c r="N2" s="2"/>
      <c r="O2" s="2"/>
      <c r="P2" s="2"/>
      <c r="Q2" s="2"/>
      <c r="R2" s="2"/>
      <c r="S2" s="2"/>
      <c r="T2" s="2"/>
      <c r="U2" s="2"/>
      <c r="V2" s="2"/>
      <c r="W2" s="2"/>
    </row>
    <row r="3" ht="13.5" customHeight="true" spans="1:23">
      <c r="A3" s="3" t="str">
        <f>"单位名称："&amp;"富源县住房和城乡建设局"</f>
        <v>单位名称：富源县住房和城乡建设局</v>
      </c>
      <c r="B3" s="4"/>
      <c r="C3" s="4"/>
      <c r="D3" s="4"/>
      <c r="E3" s="4"/>
      <c r="F3" s="4"/>
      <c r="G3" s="4"/>
      <c r="H3" s="4"/>
      <c r="I3" s="14"/>
      <c r="J3" s="14"/>
      <c r="K3" s="14"/>
      <c r="L3" s="14"/>
      <c r="M3" s="14"/>
      <c r="N3" s="14"/>
      <c r="O3" s="14"/>
      <c r="P3" s="14"/>
      <c r="Q3" s="14"/>
      <c r="U3" s="140"/>
      <c r="W3" s="269" t="s">
        <v>2</v>
      </c>
    </row>
    <row r="4" ht="21.75" customHeight="true" spans="1:23">
      <c r="A4" s="5" t="s">
        <v>301</v>
      </c>
      <c r="B4" s="6" t="s">
        <v>230</v>
      </c>
      <c r="C4" s="5" t="s">
        <v>231</v>
      </c>
      <c r="D4" s="5" t="s">
        <v>229</v>
      </c>
      <c r="E4" s="6" t="s">
        <v>232</v>
      </c>
      <c r="F4" s="6" t="s">
        <v>233</v>
      </c>
      <c r="G4" s="6" t="s">
        <v>302</v>
      </c>
      <c r="H4" s="6" t="s">
        <v>303</v>
      </c>
      <c r="I4" s="16" t="s">
        <v>29</v>
      </c>
      <c r="J4" s="16" t="s">
        <v>304</v>
      </c>
      <c r="K4" s="16"/>
      <c r="L4" s="16"/>
      <c r="M4" s="16"/>
      <c r="N4" s="16" t="s">
        <v>238</v>
      </c>
      <c r="O4" s="16"/>
      <c r="P4" s="16"/>
      <c r="Q4" s="6" t="s">
        <v>35</v>
      </c>
      <c r="R4" s="16" t="s">
        <v>36</v>
      </c>
      <c r="S4" s="16"/>
      <c r="T4" s="16"/>
      <c r="U4" s="16"/>
      <c r="V4" s="16"/>
      <c r="W4" s="16"/>
    </row>
    <row r="5" ht="21.75" customHeight="true" spans="1:23">
      <c r="A5" s="5"/>
      <c r="B5" s="16"/>
      <c r="C5" s="5"/>
      <c r="D5" s="5"/>
      <c r="E5" s="143"/>
      <c r="F5" s="143"/>
      <c r="G5" s="143"/>
      <c r="H5" s="143"/>
      <c r="I5" s="16"/>
      <c r="J5" s="145" t="s">
        <v>32</v>
      </c>
      <c r="K5" s="16"/>
      <c r="L5" s="6" t="s">
        <v>33</v>
      </c>
      <c r="M5" s="6" t="s">
        <v>34</v>
      </c>
      <c r="N5" s="6" t="s">
        <v>32</v>
      </c>
      <c r="O5" s="6" t="s">
        <v>33</v>
      </c>
      <c r="P5" s="6" t="s">
        <v>34</v>
      </c>
      <c r="Q5" s="143"/>
      <c r="R5" s="6" t="s">
        <v>31</v>
      </c>
      <c r="S5" s="6" t="s">
        <v>37</v>
      </c>
      <c r="T5" s="6" t="s">
        <v>245</v>
      </c>
      <c r="U5" s="6" t="s">
        <v>39</v>
      </c>
      <c r="V5" s="6" t="s">
        <v>40</v>
      </c>
      <c r="W5" s="6" t="s">
        <v>41</v>
      </c>
    </row>
    <row r="6" ht="21" customHeight="true" spans="1:23">
      <c r="A6" s="16"/>
      <c r="B6" s="16"/>
      <c r="C6" s="16"/>
      <c r="D6" s="16"/>
      <c r="E6" s="16"/>
      <c r="F6" s="16"/>
      <c r="G6" s="16"/>
      <c r="H6" s="16"/>
      <c r="I6" s="16"/>
      <c r="J6" s="146" t="s">
        <v>31</v>
      </c>
      <c r="K6" s="16"/>
      <c r="L6" s="16"/>
      <c r="M6" s="16"/>
      <c r="N6" s="16"/>
      <c r="O6" s="16"/>
      <c r="P6" s="16"/>
      <c r="Q6" s="16"/>
      <c r="R6" s="16"/>
      <c r="S6" s="16"/>
      <c r="T6" s="16"/>
      <c r="U6" s="16"/>
      <c r="V6" s="16"/>
      <c r="W6" s="16"/>
    </row>
    <row r="7" ht="39.75" customHeight="true" spans="1:23">
      <c r="A7" s="5"/>
      <c r="B7" s="16"/>
      <c r="C7" s="5"/>
      <c r="D7" s="5"/>
      <c r="E7" s="6"/>
      <c r="F7" s="6"/>
      <c r="G7" s="6"/>
      <c r="H7" s="6"/>
      <c r="I7" s="16"/>
      <c r="J7" s="41" t="s">
        <v>31</v>
      </c>
      <c r="K7" s="41" t="s">
        <v>305</v>
      </c>
      <c r="L7" s="6"/>
      <c r="M7" s="6"/>
      <c r="N7" s="6"/>
      <c r="O7" s="6"/>
      <c r="P7" s="6"/>
      <c r="Q7" s="6"/>
      <c r="R7" s="6"/>
      <c r="S7" s="6"/>
      <c r="T7" s="6"/>
      <c r="U7" s="16"/>
      <c r="V7" s="6"/>
      <c r="W7" s="6"/>
    </row>
    <row r="8" ht="15" customHeight="true" spans="1:23">
      <c r="A8" s="7">
        <v>1</v>
      </c>
      <c r="B8" s="7">
        <v>2</v>
      </c>
      <c r="C8" s="7">
        <v>3</v>
      </c>
      <c r="D8" s="7">
        <v>4</v>
      </c>
      <c r="E8" s="7">
        <v>5</v>
      </c>
      <c r="F8" s="7">
        <v>6</v>
      </c>
      <c r="G8" s="7">
        <v>7</v>
      </c>
      <c r="H8" s="7">
        <v>8</v>
      </c>
      <c r="I8" s="7">
        <v>9</v>
      </c>
      <c r="J8" s="7">
        <v>10</v>
      </c>
      <c r="K8" s="7">
        <v>11</v>
      </c>
      <c r="L8" s="17">
        <v>12</v>
      </c>
      <c r="M8" s="17">
        <v>13</v>
      </c>
      <c r="N8" s="17">
        <v>14</v>
      </c>
      <c r="O8" s="17">
        <v>15</v>
      </c>
      <c r="P8" s="17">
        <v>16</v>
      </c>
      <c r="Q8" s="17">
        <v>17</v>
      </c>
      <c r="R8" s="17">
        <v>18</v>
      </c>
      <c r="S8" s="17">
        <v>19</v>
      </c>
      <c r="T8" s="17">
        <v>20</v>
      </c>
      <c r="U8" s="7">
        <v>21</v>
      </c>
      <c r="V8" s="7">
        <v>22</v>
      </c>
      <c r="W8" s="7">
        <v>23</v>
      </c>
    </row>
    <row r="9" ht="21" customHeight="true" spans="1:23">
      <c r="A9" s="9"/>
      <c r="B9" s="9"/>
      <c r="C9" s="8" t="s">
        <v>306</v>
      </c>
      <c r="D9" s="9"/>
      <c r="E9" s="9"/>
      <c r="F9" s="9"/>
      <c r="G9" s="9"/>
      <c r="H9" s="9"/>
      <c r="I9" s="18">
        <v>18</v>
      </c>
      <c r="J9" s="18">
        <v>18</v>
      </c>
      <c r="K9" s="18"/>
      <c r="L9" s="18"/>
      <c r="M9" s="18"/>
      <c r="N9" s="18"/>
      <c r="O9" s="18"/>
      <c r="P9" s="18"/>
      <c r="Q9" s="18"/>
      <c r="R9" s="18"/>
      <c r="S9" s="18"/>
      <c r="T9" s="18"/>
      <c r="U9" s="18"/>
      <c r="V9" s="18"/>
      <c r="W9" s="18"/>
    </row>
    <row r="10" ht="23.25" customHeight="true" spans="1:23">
      <c r="A10" s="8" t="s">
        <v>307</v>
      </c>
      <c r="B10" s="8" t="s">
        <v>308</v>
      </c>
      <c r="C10" s="8" t="s">
        <v>306</v>
      </c>
      <c r="D10" s="8" t="s">
        <v>43</v>
      </c>
      <c r="E10" s="8" t="s">
        <v>100</v>
      </c>
      <c r="F10" s="8" t="s">
        <v>101</v>
      </c>
      <c r="G10" s="8" t="s">
        <v>309</v>
      </c>
      <c r="H10" s="8" t="s">
        <v>203</v>
      </c>
      <c r="I10" s="18">
        <v>18</v>
      </c>
      <c r="J10" s="18">
        <v>18</v>
      </c>
      <c r="K10" s="18"/>
      <c r="L10" s="18"/>
      <c r="M10" s="18"/>
      <c r="N10" s="18"/>
      <c r="O10" s="18"/>
      <c r="P10" s="18"/>
      <c r="Q10" s="18"/>
      <c r="R10" s="18"/>
      <c r="S10" s="18"/>
      <c r="T10" s="18"/>
      <c r="U10" s="18"/>
      <c r="V10" s="18"/>
      <c r="W10" s="18"/>
    </row>
    <row r="11" ht="23.25" customHeight="true" spans="1:23">
      <c r="A11" s="8"/>
      <c r="B11" s="8"/>
      <c r="C11" s="8" t="s">
        <v>310</v>
      </c>
      <c r="D11" s="8"/>
      <c r="E11" s="8"/>
      <c r="F11" s="8"/>
      <c r="G11" s="8"/>
      <c r="H11" s="8"/>
      <c r="I11" s="18">
        <v>30</v>
      </c>
      <c r="J11" s="18">
        <v>30</v>
      </c>
      <c r="K11" s="18"/>
      <c r="L11" s="18"/>
      <c r="M11" s="18"/>
      <c r="N11" s="18"/>
      <c r="O11" s="18"/>
      <c r="P11" s="8"/>
      <c r="Q11" s="18"/>
      <c r="R11" s="18"/>
      <c r="S11" s="18"/>
      <c r="T11" s="18"/>
      <c r="U11" s="18"/>
      <c r="V11" s="18"/>
      <c r="W11" s="18"/>
    </row>
    <row r="12" ht="23.25" customHeight="true" spans="1:23">
      <c r="A12" s="8" t="s">
        <v>311</v>
      </c>
      <c r="B12" s="8" t="s">
        <v>312</v>
      </c>
      <c r="C12" s="8" t="s">
        <v>310</v>
      </c>
      <c r="D12" s="8" t="s">
        <v>43</v>
      </c>
      <c r="E12" s="8" t="s">
        <v>113</v>
      </c>
      <c r="F12" s="8" t="s">
        <v>114</v>
      </c>
      <c r="G12" s="8" t="s">
        <v>313</v>
      </c>
      <c r="H12" s="8" t="s">
        <v>206</v>
      </c>
      <c r="I12" s="18">
        <v>30</v>
      </c>
      <c r="J12" s="18">
        <v>30</v>
      </c>
      <c r="K12" s="18"/>
      <c r="L12" s="18"/>
      <c r="M12" s="18"/>
      <c r="N12" s="18"/>
      <c r="O12" s="18"/>
      <c r="P12" s="8"/>
      <c r="Q12" s="18"/>
      <c r="R12" s="18"/>
      <c r="S12" s="18"/>
      <c r="T12" s="18"/>
      <c r="U12" s="18"/>
      <c r="V12" s="18"/>
      <c r="W12" s="18"/>
    </row>
    <row r="13" ht="23.25" customHeight="true" spans="1:23">
      <c r="A13" s="8"/>
      <c r="B13" s="8"/>
      <c r="C13" s="8" t="s">
        <v>314</v>
      </c>
      <c r="D13" s="8"/>
      <c r="E13" s="8"/>
      <c r="F13" s="8"/>
      <c r="G13" s="8"/>
      <c r="H13" s="8"/>
      <c r="I13" s="18">
        <v>1344</v>
      </c>
      <c r="J13" s="18">
        <v>1344</v>
      </c>
      <c r="K13" s="18"/>
      <c r="L13" s="18"/>
      <c r="M13" s="18"/>
      <c r="N13" s="18"/>
      <c r="O13" s="18"/>
      <c r="P13" s="8"/>
      <c r="Q13" s="18"/>
      <c r="R13" s="18"/>
      <c r="S13" s="18"/>
      <c r="T13" s="18"/>
      <c r="U13" s="18"/>
      <c r="V13" s="18"/>
      <c r="W13" s="18"/>
    </row>
    <row r="14" ht="23.25" customHeight="true" spans="1:23">
      <c r="A14" s="8" t="s">
        <v>307</v>
      </c>
      <c r="B14" s="8" t="s">
        <v>315</v>
      </c>
      <c r="C14" s="8" t="s">
        <v>314</v>
      </c>
      <c r="D14" s="8" t="s">
        <v>43</v>
      </c>
      <c r="E14" s="8" t="s">
        <v>86</v>
      </c>
      <c r="F14" s="8" t="s">
        <v>87</v>
      </c>
      <c r="G14" s="8" t="s">
        <v>316</v>
      </c>
      <c r="H14" s="8" t="s">
        <v>201</v>
      </c>
      <c r="I14" s="18">
        <v>1344</v>
      </c>
      <c r="J14" s="18">
        <v>1344</v>
      </c>
      <c r="K14" s="18"/>
      <c r="L14" s="18"/>
      <c r="M14" s="18"/>
      <c r="N14" s="18"/>
      <c r="O14" s="18"/>
      <c r="P14" s="8"/>
      <c r="Q14" s="18"/>
      <c r="R14" s="18"/>
      <c r="S14" s="18"/>
      <c r="T14" s="18"/>
      <c r="U14" s="18"/>
      <c r="V14" s="18"/>
      <c r="W14" s="18"/>
    </row>
    <row r="15" ht="23.25" customHeight="true" spans="1:23">
      <c r="A15" s="8"/>
      <c r="B15" s="8"/>
      <c r="C15" s="8" t="s">
        <v>317</v>
      </c>
      <c r="D15" s="8"/>
      <c r="E15" s="8"/>
      <c r="F15" s="8"/>
      <c r="G15" s="8"/>
      <c r="H15" s="8"/>
      <c r="I15" s="18">
        <v>1.6</v>
      </c>
      <c r="J15" s="18">
        <v>1.6</v>
      </c>
      <c r="K15" s="18"/>
      <c r="L15" s="18"/>
      <c r="M15" s="18"/>
      <c r="N15" s="18"/>
      <c r="O15" s="18"/>
      <c r="P15" s="8"/>
      <c r="Q15" s="18"/>
      <c r="R15" s="18"/>
      <c r="S15" s="18"/>
      <c r="T15" s="18"/>
      <c r="U15" s="18"/>
      <c r="V15" s="18"/>
      <c r="W15" s="18"/>
    </row>
    <row r="16" ht="23.25" customHeight="true" spans="1:23">
      <c r="A16" s="8" t="s">
        <v>307</v>
      </c>
      <c r="B16" s="8" t="s">
        <v>318</v>
      </c>
      <c r="C16" s="8" t="s">
        <v>317</v>
      </c>
      <c r="D16" s="8" t="s">
        <v>43</v>
      </c>
      <c r="E16" s="8" t="s">
        <v>68</v>
      </c>
      <c r="F16" s="8" t="s">
        <v>69</v>
      </c>
      <c r="G16" s="8" t="s">
        <v>298</v>
      </c>
      <c r="H16" s="8" t="s">
        <v>219</v>
      </c>
      <c r="I16" s="18">
        <v>1.6</v>
      </c>
      <c r="J16" s="18">
        <v>1.6</v>
      </c>
      <c r="K16" s="18"/>
      <c r="L16" s="18"/>
      <c r="M16" s="18"/>
      <c r="N16" s="18"/>
      <c r="O16" s="18"/>
      <c r="P16" s="8"/>
      <c r="Q16" s="18"/>
      <c r="R16" s="18"/>
      <c r="S16" s="18"/>
      <c r="T16" s="18"/>
      <c r="U16" s="18"/>
      <c r="V16" s="18"/>
      <c r="W16" s="18"/>
    </row>
    <row r="17" ht="18.75" customHeight="true" spans="1:23">
      <c r="A17" s="141" t="s">
        <v>115</v>
      </c>
      <c r="B17" s="142"/>
      <c r="C17" s="142"/>
      <c r="D17" s="142"/>
      <c r="E17" s="142"/>
      <c r="F17" s="142"/>
      <c r="G17" s="142"/>
      <c r="H17" s="144"/>
      <c r="I17" s="18">
        <v>1393.6</v>
      </c>
      <c r="J17" s="18">
        <v>1393.6</v>
      </c>
      <c r="K17" s="18"/>
      <c r="L17" s="18"/>
      <c r="M17" s="18"/>
      <c r="N17" s="18"/>
      <c r="O17" s="18"/>
      <c r="P17" s="18"/>
      <c r="Q17" s="18"/>
      <c r="R17" s="18"/>
      <c r="S17" s="18"/>
      <c r="T17" s="18"/>
      <c r="U17" s="18"/>
      <c r="V17" s="18"/>
      <c r="W17" s="18"/>
    </row>
  </sheetData>
  <mergeCells count="28">
    <mergeCell ref="A2:W2"/>
    <mergeCell ref="A3:H3"/>
    <mergeCell ref="J4:M4"/>
    <mergeCell ref="N4:P4"/>
    <mergeCell ref="R4:W4"/>
    <mergeCell ref="A17:H17"/>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ageMargins left="0.75" right="0.75" top="1" bottom="1" header="0.511805555555556" footer="0.511805555555556"/>
  <pageSetup paperSize="9" fitToWidth="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财务收支预算总表01-1</vt:lpstr>
      <vt:lpstr>部门收入预算表01-2</vt:lpstr>
      <vt:lpstr>部门支出预算表01-03</vt:lpstr>
      <vt:lpstr>财政拨款收支预算总表02-1</vt:lpstr>
      <vt:lpstr>一般公共预算支出预算表（按功能科目分类）02-2</vt:lpstr>
      <vt:lpstr>一般公共预算支出预算表（按经济科目分类）02-3</vt:lpstr>
      <vt:lpstr>一般公共预算“三公”经费支出预算表03</vt:lpstr>
      <vt:lpstr>基本支出预算表（人员类.运转类公用经费项目）04</vt:lpstr>
      <vt:lpstr>项目支出预算表（其他运转类.特定目标类项目）05-1</vt:lpstr>
      <vt:lpstr>项目支出绩效目标表（本级下达）05-2</vt:lpstr>
      <vt:lpstr>项目支出绩效目标表（另文下达）05-3</vt:lpstr>
      <vt:lpstr>政府性基金预算支出预算表06</vt:lpstr>
      <vt:lpstr>国有资本经营预算支出表07</vt:lpstr>
      <vt:lpstr>部门政府采购预算表08-1</vt:lpstr>
      <vt:lpstr>政府购买服务预算表08-2表</vt:lpstr>
      <vt:lpstr>县对下转移支付预算表09-1</vt:lpstr>
      <vt:lpstr>县对下转移支付绩效目标表09-2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2024-02-23T11:24:00Z</dcterms:created>
  <dcterms:modified xsi:type="dcterms:W3CDTF">2024-02-27T15:05:02Z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